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105" windowWidth="11640" windowHeight="8700" activeTab="2"/>
  </bookViews>
  <sheets>
    <sheet name="VT NL" sheetId="8" r:id="rId1"/>
    <sheet name="VT Oto" sheetId="12" r:id="rId2"/>
    <sheet name="VT CK" sheetId="4" r:id="rId3"/>
    <sheet name="VT Ton" sheetId="13" r:id="rId4"/>
  </sheets>
  <calcPr calcId="144525"/>
</workbook>
</file>

<file path=xl/calcChain.xml><?xml version="1.0" encoding="utf-8"?>
<calcChain xmlns="http://schemas.openxmlformats.org/spreadsheetml/2006/main">
  <c r="D10" i="8" l="1"/>
  <c r="D11" i="8"/>
  <c r="H10" i="8"/>
  <c r="H11" i="8"/>
  <c r="H9" i="8"/>
  <c r="D9" i="8"/>
  <c r="S8" i="8"/>
  <c r="P8" i="8"/>
  <c r="H9" i="12"/>
  <c r="D9" i="12"/>
  <c r="S9" i="12"/>
  <c r="P9" i="12"/>
  <c r="H9" i="4"/>
  <c r="D9" i="4"/>
  <c r="S9" i="4"/>
  <c r="P9" i="4"/>
  <c r="L11" i="13" l="1"/>
  <c r="L10" i="13"/>
  <c r="H12" i="8" l="1"/>
  <c r="E40" i="8"/>
  <c r="H40" i="8" s="1"/>
  <c r="I40" i="8" s="1"/>
  <c r="E38" i="8"/>
  <c r="H38" i="8" s="1"/>
  <c r="I38" i="8" s="1"/>
  <c r="E34" i="8"/>
  <c r="H34" i="8" s="1"/>
  <c r="I34" i="8" s="1"/>
  <c r="E25" i="8"/>
  <c r="H25" i="8" s="1"/>
  <c r="I25" i="8" s="1"/>
  <c r="E24" i="8"/>
  <c r="H24" i="8" s="1"/>
  <c r="I24" i="8" s="1"/>
  <c r="E23" i="8"/>
  <c r="H23" i="8" s="1"/>
  <c r="I23" i="8" s="1"/>
  <c r="E22" i="8"/>
  <c r="I22" i="8" s="1"/>
  <c r="E21" i="8"/>
  <c r="H21" i="8" s="1"/>
  <c r="I21" i="8" s="1"/>
  <c r="E20" i="8"/>
  <c r="H20" i="8" s="1"/>
  <c r="I20" i="8" s="1"/>
  <c r="E19" i="8"/>
  <c r="H19" i="8" s="1"/>
  <c r="I19" i="8" s="1"/>
  <c r="E36" i="8" l="1"/>
  <c r="H36" i="8" s="1"/>
  <c r="I36" i="8" s="1"/>
  <c r="E35" i="8"/>
  <c r="H35" i="8" s="1"/>
  <c r="I35" i="8" s="1"/>
  <c r="E33" i="8"/>
  <c r="H33" i="8" s="1"/>
  <c r="I33" i="8" s="1"/>
  <c r="E30" i="8"/>
  <c r="H30" i="8" s="1"/>
  <c r="I30" i="8" s="1"/>
  <c r="E28" i="8"/>
  <c r="H28" i="8" s="1"/>
  <c r="I28" i="8" s="1"/>
  <c r="E26" i="8"/>
  <c r="H26" i="8" s="1"/>
  <c r="I26" i="8" s="1"/>
  <c r="E17" i="8"/>
  <c r="H17" i="8" s="1"/>
  <c r="E16" i="8"/>
  <c r="H16" i="8" s="1"/>
  <c r="I16" i="8" s="1"/>
  <c r="E39" i="8"/>
  <c r="H39" i="8" s="1"/>
  <c r="I39" i="8" s="1"/>
  <c r="E37" i="8"/>
  <c r="H37" i="8" s="1"/>
  <c r="I37" i="8" s="1"/>
  <c r="E32" i="8"/>
  <c r="H32" i="8" s="1"/>
  <c r="I32" i="8" s="1"/>
  <c r="E31" i="8"/>
  <c r="H31" i="8" s="1"/>
  <c r="I31" i="8" s="1"/>
  <c r="E29" i="8"/>
  <c r="H29" i="8" s="1"/>
  <c r="I29" i="8" s="1"/>
  <c r="E27" i="8"/>
  <c r="H27" i="8" s="1"/>
  <c r="I27" i="8" s="1"/>
  <c r="E18" i="8"/>
  <c r="H18" i="8" s="1"/>
  <c r="I18" i="8" l="1"/>
  <c r="K18" i="8" s="1"/>
  <c r="I17" i="8"/>
  <c r="K17" i="8" s="1"/>
  <c r="H10" i="4"/>
  <c r="E24" i="4"/>
  <c r="H24" i="4" s="1"/>
  <c r="I24" i="4" s="1"/>
  <c r="E15" i="4"/>
  <c r="H15" i="4" s="1"/>
  <c r="I15" i="4" s="1"/>
  <c r="E14" i="4"/>
  <c r="H14" i="4" s="1"/>
  <c r="I14" i="4" s="1"/>
  <c r="E28" i="4" l="1"/>
  <c r="H28" i="4" s="1"/>
  <c r="I28" i="4" s="1"/>
  <c r="E27" i="4"/>
  <c r="H27" i="4" s="1"/>
  <c r="I27" i="4" s="1"/>
  <c r="E26" i="4"/>
  <c r="H26" i="4" s="1"/>
  <c r="I26" i="4" s="1"/>
  <c r="E25" i="4"/>
  <c r="H25" i="4" s="1"/>
  <c r="I25" i="4" s="1"/>
  <c r="E23" i="4"/>
  <c r="H23" i="4" s="1"/>
  <c r="I23" i="4" s="1"/>
  <c r="E22" i="4"/>
  <c r="H22" i="4" s="1"/>
  <c r="I22" i="4" s="1"/>
  <c r="E21" i="4"/>
  <c r="H21" i="4" s="1"/>
  <c r="I21" i="4" s="1"/>
  <c r="E20" i="4"/>
  <c r="H20" i="4" s="1"/>
  <c r="I20" i="4" s="1"/>
  <c r="E19" i="4"/>
  <c r="H19" i="4" s="1"/>
  <c r="I19" i="4" s="1"/>
  <c r="E18" i="4"/>
  <c r="H18" i="4" s="1"/>
  <c r="I18" i="4" s="1"/>
  <c r="E17" i="4"/>
  <c r="H17" i="4" s="1"/>
  <c r="I17" i="4" s="1"/>
  <c r="E16" i="4"/>
  <c r="H16" i="4" s="1"/>
  <c r="I16" i="4" s="1"/>
  <c r="H10" i="12" l="1"/>
  <c r="E25" i="12"/>
  <c r="H25" i="12" s="1"/>
  <c r="I25" i="12" s="1"/>
  <c r="E39" i="12" l="1"/>
  <c r="H39" i="12" s="1"/>
  <c r="I39" i="12" s="1"/>
  <c r="E36" i="12"/>
  <c r="H36" i="12" s="1"/>
  <c r="I36" i="12" s="1"/>
  <c r="E35" i="12"/>
  <c r="H35" i="12" s="1"/>
  <c r="I35" i="12" s="1"/>
  <c r="E33" i="12"/>
  <c r="H33" i="12" s="1"/>
  <c r="I33" i="12" s="1"/>
  <c r="E32" i="12"/>
  <c r="H32" i="12" s="1"/>
  <c r="I32" i="12" s="1"/>
  <c r="E31" i="12"/>
  <c r="H31" i="12" s="1"/>
  <c r="I31" i="12" s="1"/>
  <c r="E30" i="12"/>
  <c r="H30" i="12" s="1"/>
  <c r="I30" i="12" s="1"/>
  <c r="E28" i="12"/>
  <c r="H28" i="12" s="1"/>
  <c r="I28" i="12" s="1"/>
  <c r="E26" i="12"/>
  <c r="H26" i="12" s="1"/>
  <c r="I26" i="12" s="1"/>
  <c r="E16" i="12"/>
  <c r="H16" i="12" s="1"/>
  <c r="E37" i="12"/>
  <c r="H37" i="12" s="1"/>
  <c r="I37" i="12" s="1"/>
  <c r="E29" i="12"/>
  <c r="H29" i="12" s="1"/>
  <c r="I29" i="12" s="1"/>
  <c r="E27" i="12"/>
  <c r="H27" i="12" s="1"/>
  <c r="I27" i="12" s="1"/>
  <c r="E15" i="12"/>
  <c r="H15" i="12" s="1"/>
  <c r="E14" i="12"/>
  <c r="H14" i="12" s="1"/>
  <c r="E18" i="12"/>
  <c r="H18" i="12" s="1"/>
  <c r="I18" i="12" s="1"/>
  <c r="E21" i="12"/>
  <c r="H21" i="12" s="1"/>
  <c r="I21" i="12" s="1"/>
  <c r="E24" i="12"/>
  <c r="H24" i="12" s="1"/>
  <c r="I24" i="12" s="1"/>
  <c r="E34" i="12"/>
  <c r="H34" i="12" s="1"/>
  <c r="I34" i="12" s="1"/>
  <c r="E38" i="12"/>
  <c r="H38" i="12" s="1"/>
  <c r="I38" i="12" s="1"/>
  <c r="E17" i="12"/>
  <c r="H17" i="12" s="1"/>
  <c r="I17" i="12" s="1"/>
  <c r="E19" i="12"/>
  <c r="H19" i="12" s="1"/>
  <c r="E20" i="12"/>
  <c r="H20" i="12" s="1"/>
  <c r="I20" i="12" s="1"/>
  <c r="E22" i="12"/>
  <c r="H22" i="12" s="1"/>
  <c r="I22" i="12" s="1"/>
  <c r="E23" i="12"/>
  <c r="H23" i="12" s="1"/>
  <c r="I23" i="12" s="1"/>
</calcChain>
</file>

<file path=xl/sharedStrings.xml><?xml version="1.0" encoding="utf-8"?>
<sst xmlns="http://schemas.openxmlformats.org/spreadsheetml/2006/main" count="403" uniqueCount="111">
  <si>
    <t>kg</t>
  </si>
  <si>
    <t>GHI CHÚ</t>
  </si>
  <si>
    <t>Khí CO2</t>
  </si>
  <si>
    <t>Bec hàn MIG (đồng)</t>
  </si>
  <si>
    <t>Xà bông</t>
  </si>
  <si>
    <t>Vải lau</t>
  </si>
  <si>
    <t>Búa gỏ sĩ</t>
  </si>
  <si>
    <t>mét</t>
  </si>
  <si>
    <t>bộ</t>
  </si>
  <si>
    <t>chai</t>
  </si>
  <si>
    <t>cuộn</t>
  </si>
  <si>
    <t>cái</t>
  </si>
  <si>
    <t>SL</t>
  </si>
  <si>
    <t>lớp</t>
  </si>
  <si>
    <t>SV</t>
  </si>
  <si>
    <t>cây</t>
  </si>
  <si>
    <t xml:space="preserve">TÊN VẬT TƯ </t>
  </si>
  <si>
    <t>Năm học</t>
  </si>
  <si>
    <t>)</t>
  </si>
  <si>
    <t>200x400x5</t>
  </si>
  <si>
    <t xml:space="preserve">CỘNG HÒA XÃ HỘI CHỦ NGHĨA VIỆT NAM </t>
  </si>
  <si>
    <t>TRƯỜNG CAO ĐẲNG KỸ THUẬT</t>
  </si>
  <si>
    <t>LÝ TỰ TRỌNG TP. HỒ CHÍ MINH</t>
  </si>
  <si>
    <t>Tổng số lớp:</t>
  </si>
  <si>
    <t>Mả hiệu/</t>
  </si>
  <si>
    <t>Quy cách</t>
  </si>
  <si>
    <t>ĐVT</t>
  </si>
  <si>
    <t>Ưu tiên 1</t>
  </si>
  <si>
    <t>Ưu tiên 2</t>
  </si>
  <si>
    <t>Trần Đình Khải</t>
  </si>
  <si>
    <t>BẢNG GiẢI TRÌNH VẬT TƯ ĐỀ NGHỊ</t>
  </si>
  <si>
    <t>STT</t>
  </si>
  <si>
    <t>Số lượng đề nghị cấp</t>
  </si>
  <si>
    <t xml:space="preserve">Que hàn </t>
  </si>
  <si>
    <t>Kính hàn đen (thủy tinh)</t>
  </si>
  <si>
    <t>TRƯỞNG BỘ MÔN</t>
  </si>
  <si>
    <t>NGƯỜI ĐỀ NGHỊ</t>
  </si>
  <si>
    <t>Ưu tiên 3</t>
  </si>
  <si>
    <t>Giũa phẳng thô</t>
  </si>
  <si>
    <t>Giũa phẳng tinh</t>
  </si>
  <si>
    <t>Giũa tròn thô</t>
  </si>
  <si>
    <t>Giũa vuông thô</t>
  </si>
  <si>
    <t>Cán giũa gỗ</t>
  </si>
  <si>
    <t>40x40x105</t>
  </si>
  <si>
    <t>Lưỡi cưa tay 2 mặt</t>
  </si>
  <si>
    <t>Tay quay tarô</t>
  </si>
  <si>
    <t>Tarô</t>
  </si>
  <si>
    <r>
      <t>30</t>
    </r>
    <r>
      <rPr>
        <sz val="11"/>
        <rFont val="Times New Roman"/>
        <family val="1"/>
      </rPr>
      <t>x</t>
    </r>
    <r>
      <rPr>
        <sz val="11"/>
        <rFont val="Symbol"/>
        <family val="1"/>
        <charset val="2"/>
      </rPr>
      <t>300</t>
    </r>
  </si>
  <si>
    <r>
      <rPr>
        <sz val="20"/>
        <rFont val="Calibri"/>
        <family val="2"/>
      </rPr>
      <t>□</t>
    </r>
    <r>
      <rPr>
        <sz val="12"/>
        <rFont val="Times New Roman"/>
        <family val="1"/>
      </rPr>
      <t>12x300</t>
    </r>
  </si>
  <si>
    <t>gỗ</t>
  </si>
  <si>
    <t>Thép vuông C45</t>
  </si>
  <si>
    <t>Mũi khoan thép gió</t>
  </si>
  <si>
    <t>M12</t>
  </si>
  <si>
    <t>phôi</t>
  </si>
  <si>
    <t>lưỡi</t>
  </si>
  <si>
    <t>L300</t>
  </si>
  <si>
    <t>Độc lập – Tự do – Hạnh phúc</t>
  </si>
  <si>
    <t>(Số lớp:</t>
  </si>
  <si>
    <t>Sĩ số học sinh:</t>
  </si>
  <si>
    <t xml:space="preserve">Thép la </t>
  </si>
  <si>
    <t>40x4</t>
  </si>
  <si>
    <t>Cuộn dây hàn MIG</t>
  </si>
  <si>
    <t>Thép tấm</t>
  </si>
  <si>
    <t>Số lượng HS</t>
  </si>
  <si>
    <t>hộp</t>
  </si>
  <si>
    <t>tấm</t>
  </si>
  <si>
    <t>SL dùng/HS</t>
  </si>
  <si>
    <t>Thước cặp</t>
  </si>
  <si>
    <t>1/150</t>
  </si>
  <si>
    <t>Thép gió</t>
  </si>
  <si>
    <t>Vạch dấu</t>
  </si>
  <si>
    <t>M12x1,75</t>
  </si>
  <si>
    <t>thùng</t>
  </si>
  <si>
    <t>Ф8x100</t>
  </si>
  <si>
    <t>Ф12x300</t>
  </si>
  <si>
    <t>Ф10,5</t>
  </si>
  <si>
    <t>Ф16</t>
  </si>
  <si>
    <t>Ф0,8</t>
  </si>
  <si>
    <t>Ф3,2</t>
  </si>
  <si>
    <t>Tổng công</t>
  </si>
  <si>
    <t>TC-Ôtô1</t>
  </si>
  <si>
    <t>TC-Ôtô2</t>
  </si>
  <si>
    <t>TC-ĐL1</t>
  </si>
  <si>
    <t>TC-ĐL2</t>
  </si>
  <si>
    <t>Áo côn mooc</t>
  </si>
  <si>
    <t>số 2 - 3</t>
  </si>
  <si>
    <t>Cán búa</t>
  </si>
  <si>
    <t>KHOA CÔNG NGHỆ CƠ KHÍ</t>
  </si>
  <si>
    <t>Tạp dề da</t>
  </si>
  <si>
    <t>Bec cắt Platma</t>
  </si>
  <si>
    <t>1,5mm</t>
  </si>
  <si>
    <t>Cấp vật tư thực tập học kỳ I</t>
  </si>
  <si>
    <t>TC</t>
  </si>
  <si>
    <t>Ngày 28 tháng 7 năm 2015</t>
  </si>
  <si>
    <t>Tổng HS:</t>
  </si>
  <si>
    <t>Xưởng: Hàn, Nguội</t>
  </si>
  <si>
    <t>15TC-CKT</t>
  </si>
  <si>
    <t>15TC-CKP</t>
  </si>
  <si>
    <t>2015 - 2016</t>
  </si>
  <si>
    <t>Số lượng tồn</t>
  </si>
  <si>
    <t>VẬT TƯ TỒN</t>
  </si>
  <si>
    <t>Năm học 2014 - 2015</t>
  </si>
  <si>
    <t>15CĐN-Ô</t>
  </si>
  <si>
    <t>15TCN-CK</t>
  </si>
  <si>
    <t>15TCN-ĐL</t>
  </si>
  <si>
    <t>15TC-NL</t>
  </si>
  <si>
    <t>15TN-NL</t>
  </si>
  <si>
    <t>Ngày 06 tháng 11 năm 2015</t>
  </si>
  <si>
    <t>Búa gò 0,5kg</t>
  </si>
  <si>
    <t>Phế liệu</t>
  </si>
  <si>
    <t xml:space="preserve">kg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</si>
</sst>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0.0"/>
    <numFmt numFmtId="165" formatCode="0.0%"/>
    <numFmt numFmtId="166" formatCode="#,##0.0"/>
    <numFmt numFmtId="168" formatCode="General\ &quot; kg&quot;"/>
  </numFmts>
  <fonts count="17">
    <font>
      <sz val="11"/>
      <name val="UVnTime"/>
    </font>
    <font>
      <sz val="12"/>
      <name val="Times New Roman"/>
      <family val="1"/>
    </font>
    <font>
      <sz val="8"/>
      <name val="UVnTime"/>
    </font>
    <font>
      <sz val="11"/>
      <name val="Symbol"/>
      <family val="1"/>
      <charset val="2"/>
    </font>
    <font>
      <sz val="11"/>
      <name val="Times New Roman"/>
      <family val="1"/>
    </font>
    <font>
      <sz val="13"/>
      <name val="Times New Roman"/>
      <family val="1"/>
    </font>
    <font>
      <sz val="13"/>
      <name val="UVnTime"/>
    </font>
    <font>
      <b/>
      <sz val="13"/>
      <name val="Times New Roman"/>
      <family val="1"/>
    </font>
    <font>
      <sz val="13"/>
      <name val="Arial"/>
      <family val="2"/>
    </font>
    <font>
      <b/>
      <sz val="13"/>
      <name val="VNI-Times"/>
    </font>
    <font>
      <sz val="13"/>
      <name val="VNI-Times"/>
    </font>
    <font>
      <sz val="16"/>
      <name val="Times New Roman"/>
      <family val="1"/>
    </font>
    <font>
      <sz val="20"/>
      <name val="Calibri"/>
      <family val="2"/>
    </font>
    <font>
      <b/>
      <u/>
      <sz val="13"/>
      <name val="Times New Roman"/>
      <family val="1"/>
    </font>
    <font>
      <u/>
      <sz val="13"/>
      <name val="Times New Roman"/>
      <family val="1"/>
    </font>
    <font>
      <b/>
      <sz val="13"/>
      <name val="UVnTime"/>
    </font>
    <font>
      <b/>
      <sz val="13"/>
      <name val="Times New Roman"/>
      <family val="1"/>
      <charset val="163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5">
    <xf numFmtId="0" fontId="0" fillId="0" borderId="0" xfId="0"/>
    <xf numFmtId="0" fontId="1" fillId="2" borderId="1" xfId="0" applyFont="1" applyFill="1" applyBorder="1" applyAlignment="1">
      <alignment horizontal="center"/>
    </xf>
    <xf numFmtId="1" fontId="1" fillId="2" borderId="1" xfId="0" applyNumberFormat="1" applyFont="1" applyFill="1" applyBorder="1" applyAlignment="1">
      <alignment horizontal="center"/>
    </xf>
    <xf numFmtId="3" fontId="1" fillId="2" borderId="1" xfId="0" applyNumberFormat="1" applyFont="1" applyFill="1" applyBorder="1" applyAlignment="1">
      <alignment horizontal="center"/>
    </xf>
    <xf numFmtId="4" fontId="1" fillId="2" borderId="1" xfId="0" applyNumberFormat="1" applyFont="1" applyFill="1" applyBorder="1" applyAlignment="1">
      <alignment horizontal="center"/>
    </xf>
    <xf numFmtId="164" fontId="1" fillId="2" borderId="1" xfId="0" applyNumberFormat="1" applyFont="1" applyFill="1" applyBorder="1" applyAlignment="1">
      <alignment horizontal="center"/>
    </xf>
    <xf numFmtId="0" fontId="3" fillId="0" borderId="1" xfId="0" applyFont="1" applyBorder="1" applyAlignment="1">
      <alignment horizontal="center"/>
    </xf>
    <xf numFmtId="0" fontId="5" fillId="0" borderId="0" xfId="0" applyFont="1" applyAlignment="1">
      <alignment horizontal="right"/>
    </xf>
    <xf numFmtId="0" fontId="6" fillId="0" borderId="0" xfId="0" applyFont="1"/>
    <xf numFmtId="0" fontId="5" fillId="0" borderId="0" xfId="0" applyFont="1" applyAlignment="1"/>
    <xf numFmtId="0" fontId="9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5" fillId="2" borderId="1" xfId="0" applyFont="1" applyFill="1" applyBorder="1" applyAlignment="1">
      <alignment horizontal="center" vertical="center" wrapText="1"/>
    </xf>
    <xf numFmtId="3" fontId="5" fillId="2" borderId="1" xfId="0" applyNumberFormat="1" applyFont="1" applyFill="1" applyBorder="1" applyAlignment="1">
      <alignment horizontal="center"/>
    </xf>
    <xf numFmtId="1" fontId="5" fillId="2" borderId="1" xfId="0" applyNumberFormat="1" applyFont="1" applyFill="1" applyBorder="1" applyAlignment="1">
      <alignment horizontal="center"/>
    </xf>
    <xf numFmtId="0" fontId="6" fillId="2" borderId="0" xfId="0" applyFont="1" applyFill="1"/>
    <xf numFmtId="0" fontId="6" fillId="0" borderId="1" xfId="0" applyFont="1" applyBorder="1"/>
    <xf numFmtId="0" fontId="6" fillId="0" borderId="0" xfId="0" applyFont="1" applyBorder="1"/>
    <xf numFmtId="0" fontId="6" fillId="0" borderId="0" xfId="0" applyFont="1" applyBorder="1" applyAlignment="1">
      <alignment horizontal="center"/>
    </xf>
    <xf numFmtId="165" fontId="7" fillId="0" borderId="0" xfId="0" applyNumberFormat="1" applyFont="1" applyAlignment="1"/>
    <xf numFmtId="0" fontId="6" fillId="0" borderId="0" xfId="0" applyFont="1" applyAlignment="1"/>
    <xf numFmtId="0" fontId="7" fillId="0" borderId="0" xfId="0" applyFont="1" applyAlignment="1"/>
    <xf numFmtId="0" fontId="9" fillId="0" borderId="0" xfId="0" applyFont="1" applyAlignment="1">
      <alignment horizontal="left" indent="6"/>
    </xf>
    <xf numFmtId="0" fontId="9" fillId="0" borderId="0" xfId="0" applyFont="1" applyAlignment="1">
      <alignment horizontal="left" indent="4"/>
    </xf>
    <xf numFmtId="0" fontId="11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14" fillId="0" borderId="0" xfId="0" applyFont="1" applyAlignment="1">
      <alignment horizontal="center"/>
    </xf>
    <xf numFmtId="0" fontId="5" fillId="0" borderId="0" xfId="0" applyFont="1" applyAlignment="1">
      <alignment horizontal="left"/>
    </xf>
    <xf numFmtId="0" fontId="0" fillId="0" borderId="4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right"/>
    </xf>
    <xf numFmtId="0" fontId="10" fillId="0" borderId="1" xfId="0" applyFont="1" applyBorder="1" applyAlignment="1">
      <alignment horizontal="center"/>
    </xf>
    <xf numFmtId="49" fontId="1" fillId="2" borderId="1" xfId="0" applyNumberFormat="1" applyFont="1" applyFill="1" applyBorder="1" applyAlignment="1">
      <alignment horizontal="center"/>
    </xf>
    <xf numFmtId="0" fontId="15" fillId="0" borderId="1" xfId="0" applyFont="1" applyBorder="1" applyAlignment="1">
      <alignment horizontal="center"/>
    </xf>
    <xf numFmtId="0" fontId="1" fillId="0" borderId="5" xfId="0" applyFont="1" applyBorder="1" applyAlignment="1"/>
    <xf numFmtId="0" fontId="5" fillId="0" borderId="3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1" fillId="0" borderId="5" xfId="0" applyFont="1" applyBorder="1" applyAlignment="1"/>
    <xf numFmtId="0" fontId="5" fillId="0" borderId="3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166" fontId="1" fillId="2" borderId="1" xfId="0" applyNumberFormat="1" applyFont="1" applyFill="1" applyBorder="1" applyAlignment="1">
      <alignment horizontal="center"/>
    </xf>
    <xf numFmtId="0" fontId="5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5" fillId="0" borderId="3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5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5" fillId="2" borderId="0" xfId="0" applyFont="1" applyFill="1" applyBorder="1" applyAlignment="1">
      <alignment horizontal="center" vertical="center" wrapText="1"/>
    </xf>
    <xf numFmtId="0" fontId="1" fillId="0" borderId="0" xfId="0" applyFont="1" applyBorder="1" applyAlignment="1"/>
    <xf numFmtId="0" fontId="3" fillId="0" borderId="0" xfId="0" applyFont="1" applyBorder="1" applyAlignment="1">
      <alignment horizontal="center"/>
    </xf>
    <xf numFmtId="3" fontId="1" fillId="2" borderId="0" xfId="0" applyNumberFormat="1" applyFont="1" applyFill="1" applyBorder="1" applyAlignment="1">
      <alignment horizontal="center"/>
    </xf>
    <xf numFmtId="1" fontId="5" fillId="2" borderId="0" xfId="0" applyNumberFormat="1" applyFont="1" applyFill="1" applyBorder="1" applyAlignment="1">
      <alignment horizontal="center"/>
    </xf>
    <xf numFmtId="164" fontId="1" fillId="2" borderId="0" xfId="0" applyNumberFormat="1" applyFont="1" applyFill="1" applyBorder="1" applyAlignment="1">
      <alignment horizontal="center"/>
    </xf>
    <xf numFmtId="0" fontId="1" fillId="2" borderId="0" xfId="0" applyFont="1" applyFill="1" applyBorder="1" applyAlignment="1">
      <alignment horizontal="center"/>
    </xf>
    <xf numFmtId="3" fontId="5" fillId="2" borderId="0" xfId="0" applyNumberFormat="1" applyFont="1" applyFill="1" applyBorder="1" applyAlignment="1">
      <alignment horizontal="center"/>
    </xf>
    <xf numFmtId="0" fontId="10" fillId="0" borderId="0" xfId="0" applyFont="1" applyBorder="1" applyAlignment="1">
      <alignment horizontal="right"/>
    </xf>
    <xf numFmtId="0" fontId="10" fillId="0" borderId="0" xfId="0" applyFont="1" applyBorder="1" applyAlignment="1">
      <alignment horizontal="center"/>
    </xf>
    <xf numFmtId="0" fontId="6" fillId="0" borderId="0" xfId="0" applyFont="1" applyBorder="1" applyAlignment="1">
      <alignment horizontal="center"/>
    </xf>
    <xf numFmtId="0" fontId="15" fillId="0" borderId="0" xfId="0" applyFont="1" applyBorder="1" applyAlignment="1">
      <alignment horizontal="center"/>
    </xf>
    <xf numFmtId="0" fontId="6" fillId="0" borderId="0" xfId="0" applyFont="1" applyBorder="1" applyAlignment="1">
      <alignment horizontal="center"/>
    </xf>
    <xf numFmtId="0" fontId="6" fillId="0" borderId="1" xfId="0" applyFont="1" applyBorder="1" applyAlignment="1">
      <alignment horizontal="center"/>
    </xf>
    <xf numFmtId="0" fontId="5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13" fillId="0" borderId="0" xfId="0" applyFont="1" applyAlignment="1">
      <alignment horizontal="center"/>
    </xf>
    <xf numFmtId="0" fontId="8" fillId="0" borderId="0" xfId="0" applyFont="1" applyAlignment="1">
      <alignment horizontal="center"/>
    </xf>
    <xf numFmtId="0" fontId="5" fillId="0" borderId="3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0" fontId="6" fillId="0" borderId="0" xfId="0" applyFont="1" applyBorder="1" applyAlignment="1">
      <alignment horizontal="center"/>
    </xf>
    <xf numFmtId="0" fontId="5" fillId="0" borderId="6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6" fillId="0" borderId="5" xfId="0" applyFont="1" applyBorder="1" applyAlignment="1">
      <alignment horizontal="center"/>
    </xf>
    <xf numFmtId="0" fontId="6" fillId="0" borderId="7" xfId="0" applyFont="1" applyBorder="1" applyAlignment="1">
      <alignment horizontal="center"/>
    </xf>
    <xf numFmtId="0" fontId="6" fillId="0" borderId="1" xfId="0" applyFont="1" applyBorder="1" applyAlignment="1">
      <alignment horizontal="center"/>
    </xf>
    <xf numFmtId="0" fontId="6" fillId="0" borderId="0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168" fontId="16" fillId="0" borderId="1" xfId="0" applyNumberFormat="1" applyFont="1" applyBorder="1" applyAlignment="1">
      <alignment horizontal="center" vertical="center"/>
    </xf>
    <xf numFmtId="0" fontId="6" fillId="0" borderId="0" xfId="0" applyFont="1" applyBorder="1" applyAlignmen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47"/>
  <sheetViews>
    <sheetView topLeftCell="A4" workbookViewId="0">
      <selection activeCell="P27" sqref="P27"/>
    </sheetView>
  </sheetViews>
  <sheetFormatPr defaultColWidth="9" defaultRowHeight="16.5"/>
  <cols>
    <col min="1" max="1" width="5" style="8" customWidth="1"/>
    <col min="2" max="2" width="20.125" style="8" customWidth="1"/>
    <col min="3" max="3" width="9.5" style="8" customWidth="1"/>
    <col min="4" max="4" width="5.25" style="8" customWidth="1"/>
    <col min="5" max="5" width="4.375" style="8" customWidth="1"/>
    <col min="6" max="6" width="4.875" style="8" customWidth="1"/>
    <col min="7" max="7" width="5.125" style="8" customWidth="1"/>
    <col min="8" max="8" width="5.875" style="8" customWidth="1"/>
    <col min="9" max="11" width="5.25" style="8" customWidth="1"/>
    <col min="12" max="12" width="12.75" style="8" customWidth="1"/>
    <col min="13" max="13" width="5" style="8" customWidth="1"/>
    <col min="14" max="14" width="4" style="8" customWidth="1"/>
    <col min="15" max="16" width="9" style="8"/>
    <col min="17" max="17" width="5.625" style="8" customWidth="1"/>
    <col min="18" max="16384" width="9" style="8"/>
  </cols>
  <sheetData>
    <row r="1" spans="1:20" ht="17.25" customHeight="1">
      <c r="A1" s="64" t="s">
        <v>21</v>
      </c>
      <c r="B1" s="64"/>
      <c r="C1" s="64"/>
      <c r="D1" s="9"/>
      <c r="H1" s="9"/>
      <c r="J1" s="42" t="s">
        <v>20</v>
      </c>
      <c r="K1" s="9"/>
    </row>
    <row r="2" spans="1:20" ht="17.25" customHeight="1">
      <c r="A2" s="64" t="s">
        <v>22</v>
      </c>
      <c r="B2" s="64"/>
      <c r="C2" s="64"/>
      <c r="D2" s="9"/>
      <c r="H2" s="9"/>
      <c r="J2" s="27" t="s">
        <v>56</v>
      </c>
      <c r="K2" s="9"/>
    </row>
    <row r="3" spans="1:20" ht="14.25" customHeight="1">
      <c r="A3" s="66" t="s">
        <v>87</v>
      </c>
      <c r="B3" s="66"/>
      <c r="C3" s="66"/>
      <c r="D3" s="21"/>
      <c r="G3" s="9"/>
      <c r="H3" s="9"/>
      <c r="I3" s="9"/>
      <c r="J3" s="9"/>
      <c r="K3" s="9"/>
    </row>
    <row r="4" spans="1:20" ht="15.75" customHeight="1">
      <c r="A4" s="65" t="s">
        <v>95</v>
      </c>
      <c r="B4" s="65"/>
      <c r="C4" s="65"/>
      <c r="D4" s="21"/>
      <c r="G4" s="9"/>
      <c r="H4" s="9"/>
      <c r="I4" s="9"/>
      <c r="J4" s="9"/>
      <c r="K4" s="9"/>
      <c r="N4" s="80">
        <v>15</v>
      </c>
      <c r="O4" s="61" t="s">
        <v>104</v>
      </c>
      <c r="P4" s="61">
        <v>51</v>
      </c>
      <c r="Q4" s="75">
        <v>14</v>
      </c>
      <c r="R4" s="61" t="s">
        <v>82</v>
      </c>
      <c r="S4" s="61"/>
    </row>
    <row r="5" spans="1:20">
      <c r="A5" s="67"/>
      <c r="B5" s="67"/>
      <c r="C5" s="67"/>
      <c r="D5" s="67"/>
      <c r="E5" s="67"/>
      <c r="F5" s="67"/>
      <c r="G5" s="67"/>
      <c r="I5" s="42"/>
      <c r="J5" s="42"/>
      <c r="K5" s="42"/>
      <c r="L5" s="42"/>
      <c r="N5" s="81"/>
      <c r="O5" s="61" t="s">
        <v>105</v>
      </c>
      <c r="P5" s="61">
        <v>22</v>
      </c>
      <c r="Q5" s="75"/>
      <c r="R5" s="61" t="s">
        <v>83</v>
      </c>
      <c r="S5" s="61"/>
    </row>
    <row r="6" spans="1:20" ht="20.25">
      <c r="B6" s="21"/>
      <c r="C6" s="21"/>
      <c r="D6" s="21"/>
      <c r="E6" s="24" t="s">
        <v>30</v>
      </c>
      <c r="F6" s="21"/>
      <c r="I6" s="21"/>
      <c r="J6" s="21"/>
      <c r="K6" s="21"/>
      <c r="L6" s="21"/>
      <c r="N6" s="81"/>
      <c r="O6" s="61" t="s">
        <v>106</v>
      </c>
      <c r="P6" s="61">
        <v>16</v>
      </c>
      <c r="Q6" s="75"/>
      <c r="R6" s="61"/>
      <c r="S6" s="61"/>
    </row>
    <row r="7" spans="1:20">
      <c r="B7" s="9"/>
      <c r="C7" s="9"/>
      <c r="D7" s="9"/>
      <c r="E7" s="42" t="s">
        <v>91</v>
      </c>
      <c r="F7" s="9"/>
      <c r="I7" s="9"/>
      <c r="J7" s="9"/>
      <c r="K7" s="9"/>
      <c r="L7" s="9"/>
      <c r="N7" s="82"/>
      <c r="O7" s="61"/>
      <c r="P7" s="61"/>
      <c r="Q7" s="75"/>
      <c r="R7" s="61"/>
      <c r="S7" s="61"/>
    </row>
    <row r="8" spans="1:20">
      <c r="A8" s="9"/>
      <c r="D8" s="7" t="s">
        <v>17</v>
      </c>
      <c r="E8" s="9" t="s">
        <v>98</v>
      </c>
      <c r="I8" s="9"/>
      <c r="J8" s="9"/>
      <c r="K8" s="9"/>
      <c r="L8" s="9"/>
      <c r="N8" s="76" t="s">
        <v>79</v>
      </c>
      <c r="O8" s="77"/>
      <c r="P8" s="34">
        <f>SUM(P4:P7)</f>
        <v>89</v>
      </c>
      <c r="Q8" s="78"/>
      <c r="R8" s="78"/>
      <c r="S8" s="34">
        <f>SUM(S4:S7)</f>
        <v>0</v>
      </c>
    </row>
    <row r="9" spans="1:20">
      <c r="A9" s="9"/>
      <c r="B9" s="7" t="s">
        <v>57</v>
      </c>
      <c r="D9" s="7" t="str">
        <f>O4</f>
        <v>15TCN-ĐL</v>
      </c>
      <c r="E9" s="7"/>
      <c r="G9" s="7" t="s">
        <v>58</v>
      </c>
      <c r="H9" s="43">
        <f>P4</f>
        <v>51</v>
      </c>
    </row>
    <row r="10" spans="1:20">
      <c r="A10" s="9"/>
      <c r="B10" s="7"/>
      <c r="D10" s="7" t="str">
        <f t="shared" ref="D10:D11" si="0">O5</f>
        <v>15TC-NL</v>
      </c>
      <c r="E10" s="7"/>
      <c r="G10" s="7"/>
      <c r="H10" s="63">
        <f t="shared" ref="H10:H11" si="1">P5</f>
        <v>22</v>
      </c>
    </row>
    <row r="11" spans="1:20">
      <c r="A11" s="9"/>
      <c r="B11" s="7"/>
      <c r="D11" s="7" t="str">
        <f t="shared" si="0"/>
        <v>15TN-NL</v>
      </c>
      <c r="E11" s="7"/>
      <c r="G11" s="7"/>
      <c r="H11" s="63">
        <f t="shared" si="1"/>
        <v>16</v>
      </c>
    </row>
    <row r="12" spans="1:20">
      <c r="A12" s="9"/>
      <c r="B12" s="9"/>
      <c r="C12" s="28"/>
      <c r="D12" s="7" t="s">
        <v>23</v>
      </c>
      <c r="E12" s="42">
        <v>3</v>
      </c>
      <c r="G12" s="7" t="s">
        <v>94</v>
      </c>
      <c r="H12" s="43">
        <f>SUM(H9:H11)</f>
        <v>89</v>
      </c>
      <c r="I12" s="8" t="s">
        <v>18</v>
      </c>
    </row>
    <row r="13" spans="1:20" ht="8.25" customHeight="1">
      <c r="A13" s="10"/>
      <c r="B13" s="10"/>
    </row>
    <row r="14" spans="1:20" s="11" customFormat="1" ht="36.75" customHeight="1">
      <c r="A14" s="68" t="s">
        <v>31</v>
      </c>
      <c r="B14" s="68" t="s">
        <v>16</v>
      </c>
      <c r="C14" s="39" t="s">
        <v>24</v>
      </c>
      <c r="D14" s="71" t="s">
        <v>63</v>
      </c>
      <c r="E14" s="72"/>
      <c r="F14" s="68" t="s">
        <v>66</v>
      </c>
      <c r="G14" s="71" t="s">
        <v>32</v>
      </c>
      <c r="H14" s="72"/>
      <c r="I14" s="71" t="s">
        <v>32</v>
      </c>
      <c r="J14" s="74"/>
      <c r="K14" s="72"/>
      <c r="L14" s="68" t="s">
        <v>1</v>
      </c>
    </row>
    <row r="15" spans="1:20" s="11" customFormat="1" ht="30.75" customHeight="1">
      <c r="A15" s="69"/>
      <c r="B15" s="70"/>
      <c r="C15" s="40" t="s">
        <v>25</v>
      </c>
      <c r="D15" s="40" t="s">
        <v>26</v>
      </c>
      <c r="E15" s="30" t="s">
        <v>12</v>
      </c>
      <c r="F15" s="70"/>
      <c r="G15" s="40" t="s">
        <v>26</v>
      </c>
      <c r="H15" s="29" t="s">
        <v>92</v>
      </c>
      <c r="I15" s="30" t="s">
        <v>27</v>
      </c>
      <c r="J15" s="30" t="s">
        <v>28</v>
      </c>
      <c r="K15" s="30" t="s">
        <v>37</v>
      </c>
      <c r="L15" s="70"/>
    </row>
    <row r="16" spans="1:20" s="15" customFormat="1" ht="18.75" customHeight="1">
      <c r="A16" s="12">
        <v>1</v>
      </c>
      <c r="B16" s="38" t="s">
        <v>33</v>
      </c>
      <c r="C16" s="2" t="s">
        <v>78</v>
      </c>
      <c r="D16" s="3" t="s">
        <v>14</v>
      </c>
      <c r="E16" s="14">
        <f t="shared" ref="E16:E40" si="2">IF(D16="SV",H$12,IF(D16="lớp",E$12))</f>
        <v>89</v>
      </c>
      <c r="F16" s="4">
        <v>0.25</v>
      </c>
      <c r="G16" s="1" t="s">
        <v>72</v>
      </c>
      <c r="H16" s="13">
        <f>(F16*E16)/4</f>
        <v>5.5625</v>
      </c>
      <c r="I16" s="14">
        <f t="shared" ref="I16:I18" si="3">H16</f>
        <v>5.5625</v>
      </c>
      <c r="J16" s="14"/>
      <c r="K16" s="14"/>
      <c r="L16" s="16"/>
      <c r="M16" s="11"/>
      <c r="N16" s="84"/>
      <c r="O16" s="60"/>
      <c r="P16" s="60"/>
      <c r="Q16" s="84"/>
      <c r="R16" s="60"/>
      <c r="S16" s="60"/>
      <c r="T16" s="11"/>
    </row>
    <row r="17" spans="1:20" s="15" customFormat="1" ht="18.75" customHeight="1">
      <c r="A17" s="12">
        <v>2</v>
      </c>
      <c r="B17" s="38" t="s">
        <v>59</v>
      </c>
      <c r="C17" s="2" t="s">
        <v>60</v>
      </c>
      <c r="D17" s="3" t="s">
        <v>14</v>
      </c>
      <c r="E17" s="14">
        <f t="shared" si="2"/>
        <v>89</v>
      </c>
      <c r="F17" s="41">
        <v>2.8</v>
      </c>
      <c r="G17" s="1" t="s">
        <v>7</v>
      </c>
      <c r="H17" s="13">
        <f t="shared" ref="H17:H40" si="4">F17*E17</f>
        <v>249.2</v>
      </c>
      <c r="I17" s="14">
        <f t="shared" si="3"/>
        <v>249.2</v>
      </c>
      <c r="J17" s="13"/>
      <c r="K17" s="13">
        <f>H17-I17-J17</f>
        <v>0</v>
      </c>
      <c r="L17" s="16"/>
      <c r="M17" s="11"/>
      <c r="N17" s="84"/>
      <c r="O17" s="60"/>
      <c r="P17" s="60"/>
      <c r="Q17" s="84"/>
      <c r="R17" s="60"/>
      <c r="S17" s="60"/>
      <c r="T17" s="11"/>
    </row>
    <row r="18" spans="1:20" s="15" customFormat="1" ht="18.75" customHeight="1">
      <c r="A18" s="12">
        <v>3</v>
      </c>
      <c r="B18" s="38" t="s">
        <v>62</v>
      </c>
      <c r="C18" s="2" t="s">
        <v>109</v>
      </c>
      <c r="D18" s="3" t="s">
        <v>14</v>
      </c>
      <c r="E18" s="14">
        <f t="shared" si="2"/>
        <v>89</v>
      </c>
      <c r="F18" s="41">
        <v>6</v>
      </c>
      <c r="G18" s="1" t="s">
        <v>110</v>
      </c>
      <c r="H18" s="13">
        <f t="shared" si="4"/>
        <v>534</v>
      </c>
      <c r="I18" s="14">
        <f t="shared" si="3"/>
        <v>534</v>
      </c>
      <c r="J18" s="13"/>
      <c r="K18" s="13">
        <f>H18-I18-J18</f>
        <v>0</v>
      </c>
      <c r="L18" s="83"/>
      <c r="M18" s="11"/>
      <c r="N18" s="84"/>
      <c r="O18" s="60"/>
      <c r="P18" s="60"/>
      <c r="Q18" s="84"/>
      <c r="R18" s="60"/>
      <c r="S18" s="60"/>
      <c r="T18" s="11"/>
    </row>
    <row r="19" spans="1:20" s="15" customFormat="1" ht="18.75" customHeight="1">
      <c r="A19" s="12">
        <v>4</v>
      </c>
      <c r="B19" s="38" t="s">
        <v>2</v>
      </c>
      <c r="C19" s="2"/>
      <c r="D19" s="3" t="s">
        <v>13</v>
      </c>
      <c r="E19" s="14">
        <f t="shared" si="2"/>
        <v>3</v>
      </c>
      <c r="F19" s="41">
        <v>0.5</v>
      </c>
      <c r="G19" s="1" t="s">
        <v>9</v>
      </c>
      <c r="H19" s="13">
        <f t="shared" si="4"/>
        <v>1.5</v>
      </c>
      <c r="I19" s="14">
        <f t="shared" ref="I19:I22" si="5">H19</f>
        <v>1.5</v>
      </c>
      <c r="J19" s="13"/>
      <c r="K19" s="13"/>
      <c r="L19" s="16"/>
      <c r="M19" s="11"/>
      <c r="N19" s="84"/>
      <c r="O19" s="60"/>
      <c r="P19" s="60"/>
      <c r="Q19" s="84"/>
      <c r="R19" s="60"/>
      <c r="S19" s="60"/>
      <c r="T19" s="11"/>
    </row>
    <row r="20" spans="1:20" s="15" customFormat="1" ht="18.75" customHeight="1">
      <c r="A20" s="12">
        <v>5</v>
      </c>
      <c r="B20" s="38" t="s">
        <v>3</v>
      </c>
      <c r="C20" s="2"/>
      <c r="D20" s="3" t="s">
        <v>13</v>
      </c>
      <c r="E20" s="14">
        <f t="shared" si="2"/>
        <v>3</v>
      </c>
      <c r="F20" s="41">
        <v>2</v>
      </c>
      <c r="G20" s="1" t="s">
        <v>8</v>
      </c>
      <c r="H20" s="13">
        <f t="shared" si="4"/>
        <v>6</v>
      </c>
      <c r="I20" s="14">
        <f t="shared" si="5"/>
        <v>6</v>
      </c>
      <c r="J20" s="13"/>
      <c r="K20" s="13"/>
      <c r="L20" s="16"/>
      <c r="M20" s="11"/>
      <c r="N20" s="84"/>
      <c r="O20" s="60"/>
      <c r="P20" s="60"/>
      <c r="Q20" s="84"/>
      <c r="R20" s="60"/>
      <c r="S20" s="60"/>
      <c r="T20" s="11"/>
    </row>
    <row r="21" spans="1:20" s="15" customFormat="1" ht="18.75" customHeight="1">
      <c r="A21" s="12">
        <v>6</v>
      </c>
      <c r="B21" s="38" t="s">
        <v>61</v>
      </c>
      <c r="C21" s="2" t="s">
        <v>77</v>
      </c>
      <c r="D21" s="3" t="s">
        <v>13</v>
      </c>
      <c r="E21" s="14">
        <f t="shared" si="2"/>
        <v>3</v>
      </c>
      <c r="F21" s="41">
        <v>2</v>
      </c>
      <c r="G21" s="1" t="s">
        <v>10</v>
      </c>
      <c r="H21" s="13">
        <f t="shared" si="4"/>
        <v>6</v>
      </c>
      <c r="I21" s="14">
        <f t="shared" si="5"/>
        <v>6</v>
      </c>
      <c r="J21" s="13"/>
      <c r="K21" s="13"/>
      <c r="L21" s="16"/>
      <c r="M21" s="11"/>
      <c r="N21" s="84"/>
      <c r="O21" s="60"/>
      <c r="P21" s="60"/>
      <c r="Q21" s="84"/>
      <c r="R21" s="60"/>
      <c r="S21" s="60"/>
      <c r="T21" s="11"/>
    </row>
    <row r="22" spans="1:20" s="15" customFormat="1" ht="18.75" customHeight="1">
      <c r="A22" s="12">
        <v>7</v>
      </c>
      <c r="B22" s="38" t="s">
        <v>108</v>
      </c>
      <c r="C22" s="2"/>
      <c r="D22" s="3" t="s">
        <v>13</v>
      </c>
      <c r="E22" s="14">
        <f t="shared" si="2"/>
        <v>3</v>
      </c>
      <c r="F22" s="41">
        <v>1</v>
      </c>
      <c r="G22" s="1" t="s">
        <v>11</v>
      </c>
      <c r="H22" s="13">
        <v>15</v>
      </c>
      <c r="I22" s="14">
        <f t="shared" si="5"/>
        <v>15</v>
      </c>
      <c r="J22" s="13"/>
      <c r="K22" s="13"/>
      <c r="L22" s="16"/>
      <c r="M22" s="11"/>
      <c r="N22" s="84"/>
      <c r="O22" s="60"/>
      <c r="P22" s="60"/>
      <c r="Q22" s="84"/>
      <c r="R22" s="60"/>
      <c r="S22" s="60"/>
      <c r="T22" s="11"/>
    </row>
    <row r="23" spans="1:20" s="15" customFormat="1" ht="18.75" customHeight="1">
      <c r="A23" s="12">
        <v>8</v>
      </c>
      <c r="B23" s="38" t="s">
        <v>88</v>
      </c>
      <c r="C23" s="2"/>
      <c r="D23" s="3" t="s">
        <v>13</v>
      </c>
      <c r="E23" s="14">
        <f t="shared" si="2"/>
        <v>3</v>
      </c>
      <c r="F23" s="41">
        <v>5</v>
      </c>
      <c r="G23" s="1" t="s">
        <v>11</v>
      </c>
      <c r="H23" s="13">
        <f t="shared" si="4"/>
        <v>15</v>
      </c>
      <c r="I23" s="14">
        <f t="shared" ref="I23:I40" si="6">H23</f>
        <v>15</v>
      </c>
      <c r="J23" s="13"/>
      <c r="K23" s="14"/>
      <c r="L23" s="16"/>
      <c r="M23" s="11"/>
      <c r="N23" s="84"/>
      <c r="O23" s="60"/>
      <c r="P23" s="60"/>
      <c r="Q23" s="84"/>
      <c r="R23" s="60"/>
      <c r="S23" s="60"/>
      <c r="T23" s="11"/>
    </row>
    <row r="24" spans="1:20" s="15" customFormat="1" ht="18.75" customHeight="1">
      <c r="A24" s="12">
        <v>9</v>
      </c>
      <c r="B24" s="38" t="s">
        <v>89</v>
      </c>
      <c r="C24" s="2" t="s">
        <v>90</v>
      </c>
      <c r="D24" s="3" t="s">
        <v>13</v>
      </c>
      <c r="E24" s="14">
        <f t="shared" si="2"/>
        <v>3</v>
      </c>
      <c r="F24" s="41">
        <v>1</v>
      </c>
      <c r="G24" s="1" t="s">
        <v>11</v>
      </c>
      <c r="H24" s="13">
        <f t="shared" si="4"/>
        <v>3</v>
      </c>
      <c r="I24" s="14">
        <f t="shared" si="6"/>
        <v>3</v>
      </c>
      <c r="J24" s="31"/>
      <c r="K24" s="32"/>
      <c r="L24" s="16"/>
      <c r="M24" s="11"/>
      <c r="N24" s="84"/>
      <c r="O24" s="60"/>
      <c r="P24" s="60"/>
      <c r="Q24" s="84"/>
      <c r="R24" s="60"/>
      <c r="S24" s="60"/>
      <c r="T24" s="11"/>
    </row>
    <row r="25" spans="1:20" s="15" customFormat="1" ht="18.75" customHeight="1">
      <c r="A25" s="12">
        <v>10</v>
      </c>
      <c r="B25" s="38" t="s">
        <v>34</v>
      </c>
      <c r="C25" s="2"/>
      <c r="D25" s="3" t="s">
        <v>13</v>
      </c>
      <c r="E25" s="14">
        <f t="shared" si="2"/>
        <v>3</v>
      </c>
      <c r="F25" s="41">
        <v>5</v>
      </c>
      <c r="G25" s="1" t="s">
        <v>11</v>
      </c>
      <c r="H25" s="13">
        <f t="shared" si="4"/>
        <v>15</v>
      </c>
      <c r="I25" s="14">
        <f t="shared" si="6"/>
        <v>15</v>
      </c>
      <c r="J25" s="31"/>
      <c r="K25" s="32"/>
      <c r="L25" s="16"/>
      <c r="M25" s="11"/>
      <c r="N25" s="84"/>
      <c r="O25" s="60"/>
      <c r="P25" s="60"/>
      <c r="Q25" s="84"/>
      <c r="R25" s="60"/>
      <c r="S25" s="60"/>
      <c r="T25" s="11"/>
    </row>
    <row r="26" spans="1:20" s="15" customFormat="1" ht="18.75" customHeight="1">
      <c r="A26" s="12">
        <v>11</v>
      </c>
      <c r="B26" s="38" t="s">
        <v>38</v>
      </c>
      <c r="C26" s="6" t="s">
        <v>47</v>
      </c>
      <c r="D26" s="3" t="s">
        <v>14</v>
      </c>
      <c r="E26" s="14">
        <f t="shared" si="2"/>
        <v>89</v>
      </c>
      <c r="F26" s="5">
        <v>1</v>
      </c>
      <c r="G26" s="1" t="s">
        <v>15</v>
      </c>
      <c r="H26" s="13">
        <f t="shared" si="4"/>
        <v>89</v>
      </c>
      <c r="I26" s="14">
        <f t="shared" si="6"/>
        <v>89</v>
      </c>
      <c r="J26" s="31"/>
      <c r="K26" s="32"/>
      <c r="L26" s="16"/>
      <c r="M26" s="11"/>
      <c r="N26" s="73"/>
      <c r="O26" s="73"/>
      <c r="P26" s="59"/>
      <c r="Q26" s="73"/>
      <c r="R26" s="73"/>
      <c r="S26" s="59"/>
      <c r="T26" s="11"/>
    </row>
    <row r="27" spans="1:20" s="15" customFormat="1" ht="18.75" customHeight="1">
      <c r="A27" s="12">
        <v>12</v>
      </c>
      <c r="B27" s="38" t="s">
        <v>39</v>
      </c>
      <c r="C27" s="6" t="s">
        <v>47</v>
      </c>
      <c r="D27" s="3" t="s">
        <v>14</v>
      </c>
      <c r="E27" s="14">
        <f t="shared" si="2"/>
        <v>89</v>
      </c>
      <c r="F27" s="5">
        <v>1</v>
      </c>
      <c r="G27" s="1" t="s">
        <v>15</v>
      </c>
      <c r="H27" s="13">
        <f t="shared" si="4"/>
        <v>89</v>
      </c>
      <c r="I27" s="14">
        <f t="shared" si="6"/>
        <v>89</v>
      </c>
      <c r="J27" s="31"/>
      <c r="K27" s="32"/>
      <c r="L27" s="16"/>
      <c r="M27" s="11"/>
      <c r="N27" s="11"/>
      <c r="O27" s="11"/>
      <c r="P27" s="11"/>
      <c r="Q27" s="11"/>
      <c r="R27" s="11"/>
    </row>
    <row r="28" spans="1:20" s="15" customFormat="1" ht="18.75" customHeight="1">
      <c r="A28" s="12">
        <v>13</v>
      </c>
      <c r="B28" s="38" t="s">
        <v>40</v>
      </c>
      <c r="C28" s="2" t="s">
        <v>74</v>
      </c>
      <c r="D28" s="3" t="s">
        <v>14</v>
      </c>
      <c r="E28" s="14">
        <f t="shared" si="2"/>
        <v>89</v>
      </c>
      <c r="F28" s="5">
        <v>1</v>
      </c>
      <c r="G28" s="1" t="s">
        <v>15</v>
      </c>
      <c r="H28" s="13">
        <f t="shared" si="4"/>
        <v>89</v>
      </c>
      <c r="I28" s="14">
        <f t="shared" si="6"/>
        <v>89</v>
      </c>
      <c r="J28" s="31"/>
      <c r="K28" s="32"/>
      <c r="L28" s="16"/>
      <c r="M28" s="11"/>
      <c r="N28" s="11"/>
      <c r="O28" s="11"/>
      <c r="P28" s="11"/>
      <c r="Q28" s="11"/>
      <c r="R28" s="11"/>
    </row>
    <row r="29" spans="1:20" s="15" customFormat="1" ht="18.75" customHeight="1">
      <c r="A29" s="12">
        <v>14</v>
      </c>
      <c r="B29" s="38" t="s">
        <v>41</v>
      </c>
      <c r="C29" s="2" t="s">
        <v>48</v>
      </c>
      <c r="D29" s="3" t="s">
        <v>14</v>
      </c>
      <c r="E29" s="14">
        <f t="shared" si="2"/>
        <v>89</v>
      </c>
      <c r="F29" s="5">
        <v>1</v>
      </c>
      <c r="G29" s="1" t="s">
        <v>15</v>
      </c>
      <c r="H29" s="13">
        <f t="shared" si="4"/>
        <v>89</v>
      </c>
      <c r="I29" s="14">
        <f t="shared" si="6"/>
        <v>89</v>
      </c>
      <c r="J29" s="31"/>
      <c r="K29" s="32"/>
      <c r="L29" s="16"/>
      <c r="M29" s="11"/>
      <c r="N29" s="11"/>
      <c r="O29" s="11"/>
      <c r="P29" s="11"/>
      <c r="Q29" s="11"/>
      <c r="R29" s="11"/>
    </row>
    <row r="30" spans="1:20" s="15" customFormat="1" ht="18.75" customHeight="1">
      <c r="A30" s="12">
        <v>15</v>
      </c>
      <c r="B30" s="38" t="s">
        <v>42</v>
      </c>
      <c r="C30" s="2" t="s">
        <v>49</v>
      </c>
      <c r="D30" s="3" t="s">
        <v>14</v>
      </c>
      <c r="E30" s="14">
        <f t="shared" si="2"/>
        <v>89</v>
      </c>
      <c r="F30" s="5">
        <v>1</v>
      </c>
      <c r="G30" s="1" t="s">
        <v>11</v>
      </c>
      <c r="H30" s="13">
        <f t="shared" si="4"/>
        <v>89</v>
      </c>
      <c r="I30" s="14">
        <f t="shared" si="6"/>
        <v>89</v>
      </c>
      <c r="J30" s="31"/>
      <c r="K30" s="32"/>
      <c r="L30" s="14"/>
      <c r="M30" s="11"/>
      <c r="N30" s="11"/>
      <c r="O30" s="11"/>
      <c r="P30" s="11"/>
      <c r="Q30" s="11"/>
      <c r="R30" s="11"/>
    </row>
    <row r="31" spans="1:20" s="15" customFormat="1" ht="18.75" customHeight="1">
      <c r="A31" s="12">
        <v>16</v>
      </c>
      <c r="B31" s="38" t="s">
        <v>50</v>
      </c>
      <c r="C31" s="2" t="s">
        <v>43</v>
      </c>
      <c r="D31" s="3" t="s">
        <v>14</v>
      </c>
      <c r="E31" s="14">
        <f t="shared" si="2"/>
        <v>89</v>
      </c>
      <c r="F31" s="5">
        <v>1</v>
      </c>
      <c r="G31" s="1" t="s">
        <v>53</v>
      </c>
      <c r="H31" s="13">
        <f t="shared" si="4"/>
        <v>89</v>
      </c>
      <c r="I31" s="14">
        <f t="shared" si="6"/>
        <v>89</v>
      </c>
      <c r="J31" s="31"/>
      <c r="K31" s="32"/>
      <c r="L31" s="14"/>
      <c r="M31" s="11"/>
      <c r="N31" s="11"/>
      <c r="O31" s="11"/>
      <c r="P31" s="11"/>
      <c r="Q31" s="11"/>
      <c r="R31" s="11"/>
    </row>
    <row r="32" spans="1:20" ht="18.75" customHeight="1">
      <c r="A32" s="12">
        <v>17</v>
      </c>
      <c r="B32" s="38" t="s">
        <v>51</v>
      </c>
      <c r="C32" s="2" t="s">
        <v>75</v>
      </c>
      <c r="D32" s="3" t="s">
        <v>14</v>
      </c>
      <c r="E32" s="14">
        <f t="shared" si="2"/>
        <v>89</v>
      </c>
      <c r="F32" s="5">
        <v>0.1</v>
      </c>
      <c r="G32" s="1" t="s">
        <v>54</v>
      </c>
      <c r="H32" s="13">
        <f t="shared" si="4"/>
        <v>8.9</v>
      </c>
      <c r="I32" s="14">
        <f t="shared" si="6"/>
        <v>8.9</v>
      </c>
      <c r="J32" s="31"/>
      <c r="K32" s="32"/>
      <c r="L32" s="32"/>
      <c r="M32" s="11"/>
      <c r="N32" s="11"/>
      <c r="O32" s="11"/>
      <c r="P32" s="11"/>
      <c r="Q32" s="11"/>
      <c r="R32" s="11"/>
    </row>
    <row r="33" spans="1:18" ht="18.75" customHeight="1">
      <c r="A33" s="12">
        <v>18</v>
      </c>
      <c r="B33" s="38" t="s">
        <v>51</v>
      </c>
      <c r="C33" s="2" t="s">
        <v>76</v>
      </c>
      <c r="D33" s="3" t="s">
        <v>14</v>
      </c>
      <c r="E33" s="14">
        <f t="shared" si="2"/>
        <v>89</v>
      </c>
      <c r="F33" s="5">
        <v>0.05</v>
      </c>
      <c r="G33" s="1" t="s">
        <v>54</v>
      </c>
      <c r="H33" s="13">
        <f t="shared" si="4"/>
        <v>4.45</v>
      </c>
      <c r="I33" s="14">
        <f t="shared" si="6"/>
        <v>4.45</v>
      </c>
      <c r="J33" s="31"/>
      <c r="K33" s="32"/>
      <c r="L33" s="32"/>
      <c r="M33" s="11"/>
      <c r="N33" s="11"/>
      <c r="O33" s="11"/>
      <c r="P33" s="11"/>
      <c r="Q33" s="11"/>
      <c r="R33" s="11"/>
    </row>
    <row r="34" spans="1:18" ht="18.75" customHeight="1">
      <c r="A34" s="12">
        <v>19</v>
      </c>
      <c r="B34" s="38" t="s">
        <v>84</v>
      </c>
      <c r="C34" s="33" t="s">
        <v>85</v>
      </c>
      <c r="D34" s="3" t="s">
        <v>13</v>
      </c>
      <c r="E34" s="14">
        <f t="shared" si="2"/>
        <v>3</v>
      </c>
      <c r="F34" s="5">
        <v>1</v>
      </c>
      <c r="G34" s="1" t="s">
        <v>11</v>
      </c>
      <c r="H34" s="13">
        <f t="shared" si="4"/>
        <v>3</v>
      </c>
      <c r="I34" s="14">
        <f t="shared" si="6"/>
        <v>3</v>
      </c>
      <c r="J34" s="31"/>
      <c r="K34" s="32"/>
      <c r="L34" s="32"/>
      <c r="M34" s="18"/>
      <c r="N34" s="11"/>
      <c r="O34" s="11"/>
      <c r="P34" s="11"/>
      <c r="Q34" s="11"/>
      <c r="R34" s="11"/>
    </row>
    <row r="35" spans="1:18" ht="18.75" customHeight="1">
      <c r="A35" s="12">
        <v>20</v>
      </c>
      <c r="B35" s="38" t="s">
        <v>44</v>
      </c>
      <c r="C35" s="2" t="s">
        <v>55</v>
      </c>
      <c r="D35" s="3" t="s">
        <v>14</v>
      </c>
      <c r="E35" s="14">
        <f t="shared" si="2"/>
        <v>89</v>
      </c>
      <c r="F35" s="5">
        <v>1</v>
      </c>
      <c r="G35" s="1" t="s">
        <v>54</v>
      </c>
      <c r="H35" s="13">
        <f t="shared" si="4"/>
        <v>89</v>
      </c>
      <c r="I35" s="14">
        <f t="shared" si="6"/>
        <v>89</v>
      </c>
      <c r="J35" s="31"/>
      <c r="K35" s="32"/>
      <c r="L35" s="32"/>
      <c r="M35" s="18"/>
      <c r="N35" s="11"/>
      <c r="O35" s="11"/>
      <c r="P35" s="11"/>
      <c r="Q35" s="11"/>
      <c r="R35" s="11"/>
    </row>
    <row r="36" spans="1:18" ht="18.75" customHeight="1">
      <c r="A36" s="12">
        <v>21</v>
      </c>
      <c r="B36" s="38" t="s">
        <v>46</v>
      </c>
      <c r="C36" s="2" t="s">
        <v>71</v>
      </c>
      <c r="D36" s="3" t="s">
        <v>14</v>
      </c>
      <c r="E36" s="14">
        <f t="shared" si="2"/>
        <v>89</v>
      </c>
      <c r="F36" s="5">
        <v>0.3</v>
      </c>
      <c r="G36" s="1" t="s">
        <v>8</v>
      </c>
      <c r="H36" s="13">
        <f t="shared" si="4"/>
        <v>26.7</v>
      </c>
      <c r="I36" s="14">
        <f t="shared" si="6"/>
        <v>26.7</v>
      </c>
      <c r="J36" s="31"/>
      <c r="K36" s="32"/>
      <c r="L36" s="32"/>
      <c r="M36" s="18"/>
      <c r="N36" s="11"/>
      <c r="O36" s="11"/>
      <c r="P36" s="11"/>
      <c r="Q36" s="11"/>
      <c r="R36" s="11"/>
    </row>
    <row r="37" spans="1:18" ht="18.75" customHeight="1">
      <c r="A37" s="12">
        <v>22</v>
      </c>
      <c r="B37" s="38" t="s">
        <v>45</v>
      </c>
      <c r="C37" s="2" t="s">
        <v>52</v>
      </c>
      <c r="D37" s="3" t="s">
        <v>14</v>
      </c>
      <c r="E37" s="14">
        <f t="shared" si="2"/>
        <v>89</v>
      </c>
      <c r="F37" s="5">
        <v>0.5</v>
      </c>
      <c r="G37" s="1" t="s">
        <v>11</v>
      </c>
      <c r="H37" s="13">
        <f t="shared" si="4"/>
        <v>44.5</v>
      </c>
      <c r="I37" s="14">
        <f t="shared" si="6"/>
        <v>44.5</v>
      </c>
      <c r="J37" s="31"/>
      <c r="K37" s="32"/>
      <c r="L37" s="32"/>
      <c r="M37" s="18"/>
    </row>
    <row r="38" spans="1:18" ht="18.75" customHeight="1">
      <c r="A38" s="12">
        <v>23</v>
      </c>
      <c r="B38" s="38" t="s">
        <v>67</v>
      </c>
      <c r="C38" s="33" t="s">
        <v>68</v>
      </c>
      <c r="D38" s="3" t="s">
        <v>13</v>
      </c>
      <c r="E38" s="14">
        <f t="shared" si="2"/>
        <v>3</v>
      </c>
      <c r="F38" s="5">
        <v>5</v>
      </c>
      <c r="G38" s="1" t="s">
        <v>15</v>
      </c>
      <c r="H38" s="13">
        <f t="shared" si="4"/>
        <v>15</v>
      </c>
      <c r="I38" s="14">
        <f t="shared" si="6"/>
        <v>15</v>
      </c>
      <c r="J38" s="31"/>
      <c r="K38" s="32"/>
      <c r="L38" s="32"/>
    </row>
    <row r="39" spans="1:18" ht="20.25" customHeight="1">
      <c r="A39" s="12">
        <v>24</v>
      </c>
      <c r="B39" s="38" t="s">
        <v>69</v>
      </c>
      <c r="C39" s="2" t="s">
        <v>73</v>
      </c>
      <c r="D39" s="3" t="s">
        <v>14</v>
      </c>
      <c r="E39" s="14">
        <f t="shared" si="2"/>
        <v>89</v>
      </c>
      <c r="F39" s="5">
        <v>0.1</v>
      </c>
      <c r="G39" s="1" t="s">
        <v>11</v>
      </c>
      <c r="H39" s="13">
        <f t="shared" si="4"/>
        <v>8.9</v>
      </c>
      <c r="I39" s="14">
        <f t="shared" si="6"/>
        <v>8.9</v>
      </c>
      <c r="J39" s="31"/>
      <c r="K39" s="32"/>
      <c r="L39" s="32"/>
    </row>
    <row r="40" spans="1:18" ht="20.25" customHeight="1">
      <c r="A40" s="12">
        <v>25</v>
      </c>
      <c r="B40" s="38" t="s">
        <v>70</v>
      </c>
      <c r="C40" s="6"/>
      <c r="D40" s="3" t="s">
        <v>13</v>
      </c>
      <c r="E40" s="14">
        <f t="shared" si="2"/>
        <v>3</v>
      </c>
      <c r="F40" s="5">
        <v>0.2</v>
      </c>
      <c r="G40" s="1" t="s">
        <v>64</v>
      </c>
      <c r="H40" s="13">
        <f t="shared" si="4"/>
        <v>0.60000000000000009</v>
      </c>
      <c r="I40" s="14">
        <f t="shared" si="6"/>
        <v>0.60000000000000009</v>
      </c>
      <c r="J40" s="31"/>
      <c r="K40" s="32"/>
      <c r="L40" s="32"/>
    </row>
    <row r="41" spans="1:18" ht="20.25" customHeight="1">
      <c r="A41" s="48"/>
      <c r="B41" s="49"/>
      <c r="C41" s="50"/>
      <c r="D41" s="51"/>
      <c r="E41" s="52"/>
      <c r="F41" s="53"/>
      <c r="G41" s="54"/>
      <c r="H41" s="55"/>
      <c r="I41" s="56"/>
      <c r="J41" s="56"/>
      <c r="K41" s="57"/>
      <c r="L41" s="57"/>
    </row>
    <row r="42" spans="1:18" ht="20.25" customHeight="1">
      <c r="B42" s="7"/>
      <c r="C42" s="7"/>
      <c r="D42" s="7"/>
      <c r="E42" s="19"/>
      <c r="F42" s="20"/>
      <c r="I42" s="9"/>
      <c r="J42" s="42" t="s">
        <v>107</v>
      </c>
      <c r="L42" s="17"/>
      <c r="M42" s="18"/>
    </row>
    <row r="43" spans="1:18" ht="20.25" customHeight="1">
      <c r="A43" s="21"/>
      <c r="B43" s="43" t="s">
        <v>35</v>
      </c>
      <c r="D43" s="21"/>
      <c r="E43" s="21"/>
      <c r="F43" s="21"/>
      <c r="I43" s="21"/>
      <c r="J43" s="43" t="s">
        <v>36</v>
      </c>
    </row>
    <row r="44" spans="1:18" ht="20.25" customHeight="1">
      <c r="A44" s="21"/>
      <c r="B44" s="22"/>
      <c r="D44" s="22"/>
      <c r="E44" s="21"/>
      <c r="F44" s="21"/>
      <c r="I44" s="21"/>
      <c r="J44" s="11"/>
    </row>
    <row r="45" spans="1:18" ht="20.25" customHeight="1">
      <c r="J45" s="11"/>
    </row>
    <row r="46" spans="1:18" ht="20.25" customHeight="1">
      <c r="J46" s="11"/>
    </row>
    <row r="47" spans="1:18" ht="19.5">
      <c r="A47" s="23"/>
      <c r="B47" s="43" t="s">
        <v>29</v>
      </c>
      <c r="D47" s="21"/>
      <c r="E47" s="21"/>
      <c r="I47" s="21"/>
      <c r="J47" s="43" t="s">
        <v>29</v>
      </c>
    </row>
  </sheetData>
  <mergeCells count="18">
    <mergeCell ref="N4:N7"/>
    <mergeCell ref="Q4:Q7"/>
    <mergeCell ref="N8:O8"/>
    <mergeCell ref="Q8:R8"/>
    <mergeCell ref="N26:O26"/>
    <mergeCell ref="Q26:R26"/>
    <mergeCell ref="I14:K14"/>
    <mergeCell ref="L14:L15"/>
    <mergeCell ref="A14:A15"/>
    <mergeCell ref="B14:B15"/>
    <mergeCell ref="D14:E14"/>
    <mergeCell ref="F14:F15"/>
    <mergeCell ref="G14:H14"/>
    <mergeCell ref="A2:C2"/>
    <mergeCell ref="A1:C1"/>
    <mergeCell ref="A4:C4"/>
    <mergeCell ref="A3:C3"/>
    <mergeCell ref="A5:G5"/>
  </mergeCells>
  <phoneticPr fontId="2" type="noConversion"/>
  <pageMargins left="0.5" right="0.1" top="0.25" bottom="0.25" header="0.5" footer="0.5"/>
  <pageSetup paperSize="9" orientation="portrait" horizontalDpi="1200" verticalDpi="12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46"/>
  <sheetViews>
    <sheetView topLeftCell="A22" workbookViewId="0">
      <selection activeCell="Q12" sqref="Q12"/>
    </sheetView>
  </sheetViews>
  <sheetFormatPr defaultColWidth="9" defaultRowHeight="16.5"/>
  <cols>
    <col min="1" max="1" width="5" style="8" customWidth="1"/>
    <col min="2" max="2" width="20.125" style="8" customWidth="1"/>
    <col min="3" max="3" width="9.5" style="8" customWidth="1"/>
    <col min="4" max="4" width="5.25" style="8" customWidth="1"/>
    <col min="5" max="5" width="4.375" style="8" customWidth="1"/>
    <col min="6" max="6" width="4.875" style="8" customWidth="1"/>
    <col min="7" max="7" width="5.125" style="8" customWidth="1"/>
    <col min="8" max="8" width="5.875" style="8" customWidth="1"/>
    <col min="9" max="11" width="5.25" style="8" customWidth="1"/>
    <col min="12" max="12" width="12.75" style="8" customWidth="1"/>
    <col min="13" max="13" width="5" style="8" customWidth="1"/>
    <col min="14" max="14" width="4" style="8" customWidth="1"/>
    <col min="15" max="16" width="9" style="8"/>
    <col min="17" max="17" width="5.625" style="8" customWidth="1"/>
    <col min="18" max="16384" width="9" style="8"/>
  </cols>
  <sheetData>
    <row r="1" spans="1:20" ht="17.25" customHeight="1">
      <c r="A1" s="64" t="s">
        <v>21</v>
      </c>
      <c r="B1" s="64"/>
      <c r="C1" s="64"/>
      <c r="D1" s="9"/>
      <c r="H1" s="9"/>
      <c r="J1" s="25" t="s">
        <v>20</v>
      </c>
      <c r="K1" s="9"/>
    </row>
    <row r="2" spans="1:20" ht="17.25" customHeight="1">
      <c r="A2" s="64" t="s">
        <v>22</v>
      </c>
      <c r="B2" s="64"/>
      <c r="C2" s="64"/>
      <c r="D2" s="9"/>
      <c r="H2" s="9"/>
      <c r="J2" s="27" t="s">
        <v>56</v>
      </c>
      <c r="K2" s="9"/>
    </row>
    <row r="3" spans="1:20" ht="14.25" customHeight="1">
      <c r="A3" s="66" t="s">
        <v>87</v>
      </c>
      <c r="B3" s="66"/>
      <c r="C3" s="66"/>
      <c r="D3" s="21"/>
      <c r="G3" s="9"/>
      <c r="H3" s="9"/>
      <c r="I3" s="9"/>
      <c r="J3" s="9"/>
      <c r="K3" s="9"/>
    </row>
    <row r="4" spans="1:20" ht="15.75" customHeight="1">
      <c r="A4" s="65" t="s">
        <v>95</v>
      </c>
      <c r="B4" s="65"/>
      <c r="C4" s="65"/>
      <c r="D4" s="21"/>
      <c r="G4" s="9"/>
      <c r="H4" s="9"/>
      <c r="I4" s="9"/>
      <c r="J4" s="9"/>
      <c r="K4" s="9"/>
      <c r="N4" s="80">
        <v>15</v>
      </c>
      <c r="O4" s="61" t="s">
        <v>102</v>
      </c>
      <c r="P4" s="61">
        <v>65</v>
      </c>
      <c r="Q4" s="78"/>
      <c r="R4" s="61" t="s">
        <v>80</v>
      </c>
      <c r="S4" s="61"/>
    </row>
    <row r="5" spans="1:20">
      <c r="A5" s="67"/>
      <c r="B5" s="67"/>
      <c r="C5" s="67"/>
      <c r="D5" s="67"/>
      <c r="E5" s="67"/>
      <c r="F5" s="67"/>
      <c r="G5" s="67"/>
      <c r="I5" s="25"/>
      <c r="J5" s="25"/>
      <c r="K5" s="25"/>
      <c r="L5" s="25"/>
      <c r="N5" s="81"/>
      <c r="O5" s="61"/>
      <c r="P5" s="61"/>
      <c r="Q5" s="78"/>
      <c r="R5" s="61" t="s">
        <v>81</v>
      </c>
      <c r="S5" s="61"/>
    </row>
    <row r="6" spans="1:20" ht="20.25">
      <c r="B6" s="21"/>
      <c r="C6" s="21"/>
      <c r="D6" s="21"/>
      <c r="E6" s="24" t="s">
        <v>30</v>
      </c>
      <c r="F6" s="21"/>
      <c r="I6" s="21"/>
      <c r="J6" s="21"/>
      <c r="K6" s="21"/>
      <c r="L6" s="21"/>
      <c r="N6" s="81"/>
      <c r="O6" s="61"/>
      <c r="P6" s="61"/>
      <c r="Q6" s="78"/>
      <c r="R6" s="61"/>
      <c r="S6" s="61"/>
    </row>
    <row r="7" spans="1:20">
      <c r="B7" s="9"/>
      <c r="C7" s="9"/>
      <c r="D7" s="9"/>
      <c r="E7" s="25" t="s">
        <v>91</v>
      </c>
      <c r="F7" s="9"/>
      <c r="I7" s="9"/>
      <c r="J7" s="9"/>
      <c r="K7" s="9"/>
      <c r="L7" s="9"/>
      <c r="N7" s="81"/>
      <c r="O7" s="61"/>
      <c r="P7" s="61"/>
      <c r="Q7" s="78"/>
      <c r="R7" s="61"/>
      <c r="S7" s="61"/>
    </row>
    <row r="8" spans="1:20">
      <c r="A8" s="9"/>
      <c r="D8" s="7" t="s">
        <v>17</v>
      </c>
      <c r="E8" s="9" t="s">
        <v>98</v>
      </c>
      <c r="I8" s="9"/>
      <c r="J8" s="9"/>
      <c r="K8" s="9"/>
      <c r="L8" s="9"/>
      <c r="N8" s="82"/>
      <c r="O8" s="61"/>
      <c r="P8" s="61"/>
      <c r="Q8" s="78"/>
      <c r="R8" s="61"/>
      <c r="S8" s="61"/>
    </row>
    <row r="9" spans="1:20">
      <c r="A9" s="9"/>
      <c r="B9" s="7" t="s">
        <v>57</v>
      </c>
      <c r="D9" s="7" t="str">
        <f>O4</f>
        <v>15CĐN-Ô</v>
      </c>
      <c r="E9" s="7"/>
      <c r="G9" s="7" t="s">
        <v>58</v>
      </c>
      <c r="H9" s="26">
        <f>P4</f>
        <v>65</v>
      </c>
      <c r="N9" s="76" t="s">
        <v>79</v>
      </c>
      <c r="O9" s="77"/>
      <c r="P9" s="34">
        <f>SUM(P4:P8)</f>
        <v>65</v>
      </c>
      <c r="Q9" s="78"/>
      <c r="R9" s="78"/>
      <c r="S9" s="34">
        <f>SUM(S4:S8)</f>
        <v>0</v>
      </c>
    </row>
    <row r="10" spans="1:20">
      <c r="A10" s="9"/>
      <c r="B10" s="9"/>
      <c r="C10" s="28"/>
      <c r="D10" s="7" t="s">
        <v>23</v>
      </c>
      <c r="E10" s="25">
        <v>1</v>
      </c>
      <c r="G10" s="7" t="s">
        <v>94</v>
      </c>
      <c r="H10" s="26">
        <f>SUM(H9:H9)</f>
        <v>65</v>
      </c>
      <c r="I10" s="8" t="s">
        <v>18</v>
      </c>
    </row>
    <row r="11" spans="1:20" ht="8.25" customHeight="1">
      <c r="A11" s="10"/>
      <c r="B11" s="10"/>
    </row>
    <row r="12" spans="1:20" s="11" customFormat="1" ht="36.75" customHeight="1">
      <c r="A12" s="68" t="s">
        <v>31</v>
      </c>
      <c r="B12" s="68" t="s">
        <v>16</v>
      </c>
      <c r="C12" s="36" t="s">
        <v>24</v>
      </c>
      <c r="D12" s="71" t="s">
        <v>63</v>
      </c>
      <c r="E12" s="72"/>
      <c r="F12" s="68" t="s">
        <v>66</v>
      </c>
      <c r="G12" s="71" t="s">
        <v>32</v>
      </c>
      <c r="H12" s="72"/>
      <c r="I12" s="71" t="s">
        <v>32</v>
      </c>
      <c r="J12" s="74"/>
      <c r="K12" s="72"/>
      <c r="L12" s="68" t="s">
        <v>1</v>
      </c>
    </row>
    <row r="13" spans="1:20" s="11" customFormat="1" ht="30.75" customHeight="1">
      <c r="A13" s="69"/>
      <c r="B13" s="70"/>
      <c r="C13" s="37" t="s">
        <v>25</v>
      </c>
      <c r="D13" s="37" t="s">
        <v>26</v>
      </c>
      <c r="E13" s="30" t="s">
        <v>12</v>
      </c>
      <c r="F13" s="70"/>
      <c r="G13" s="37" t="s">
        <v>26</v>
      </c>
      <c r="H13" s="29" t="s">
        <v>92</v>
      </c>
      <c r="I13" s="30" t="s">
        <v>27</v>
      </c>
      <c r="J13" s="30" t="s">
        <v>28</v>
      </c>
      <c r="K13" s="30" t="s">
        <v>37</v>
      </c>
      <c r="L13" s="70"/>
    </row>
    <row r="14" spans="1:20" s="15" customFormat="1" ht="18.75" customHeight="1">
      <c r="A14" s="12">
        <v>1</v>
      </c>
      <c r="B14" s="35" t="s">
        <v>33</v>
      </c>
      <c r="C14" s="2" t="s">
        <v>78</v>
      </c>
      <c r="D14" s="3" t="s">
        <v>14</v>
      </c>
      <c r="E14" s="14">
        <f t="shared" ref="E14:E39" si="0">IF(D14="SV",H$10,IF(D14="lớp",E$10))</f>
        <v>65</v>
      </c>
      <c r="F14" s="4">
        <v>0.25</v>
      </c>
      <c r="G14" s="1" t="s">
        <v>72</v>
      </c>
      <c r="H14" s="13">
        <f>(F14*E14)/4</f>
        <v>4.0625</v>
      </c>
      <c r="I14" s="14"/>
      <c r="J14" s="14"/>
      <c r="K14" s="14"/>
      <c r="L14" s="16"/>
      <c r="M14" s="11"/>
      <c r="N14" s="73"/>
      <c r="O14" s="18"/>
      <c r="P14" s="18"/>
      <c r="Q14" s="79"/>
      <c r="R14" s="18"/>
      <c r="S14" s="18"/>
      <c r="T14" s="11"/>
    </row>
    <row r="15" spans="1:20" s="15" customFormat="1" ht="18.75" customHeight="1">
      <c r="A15" s="12">
        <v>2</v>
      </c>
      <c r="B15" s="35" t="s">
        <v>59</v>
      </c>
      <c r="C15" s="2" t="s">
        <v>60</v>
      </c>
      <c r="D15" s="3" t="s">
        <v>14</v>
      </c>
      <c r="E15" s="14">
        <f t="shared" si="0"/>
        <v>65</v>
      </c>
      <c r="F15" s="41">
        <v>2.8</v>
      </c>
      <c r="G15" s="1" t="s">
        <v>7</v>
      </c>
      <c r="H15" s="13">
        <f t="shared" ref="H15:H39" si="1">F15*E15</f>
        <v>182</v>
      </c>
      <c r="I15" s="14"/>
      <c r="J15" s="13"/>
      <c r="K15" s="13"/>
      <c r="L15" s="16"/>
      <c r="M15" s="11"/>
      <c r="N15" s="73"/>
      <c r="O15" s="18"/>
      <c r="P15" s="18"/>
      <c r="Q15" s="79"/>
      <c r="R15" s="18"/>
      <c r="S15" s="18"/>
      <c r="T15" s="11"/>
    </row>
    <row r="16" spans="1:20" s="15" customFormat="1" ht="18.75" customHeight="1">
      <c r="A16" s="12">
        <v>3</v>
      </c>
      <c r="B16" s="35" t="s">
        <v>62</v>
      </c>
      <c r="C16" s="2" t="s">
        <v>19</v>
      </c>
      <c r="D16" s="3" t="s">
        <v>14</v>
      </c>
      <c r="E16" s="14">
        <f t="shared" si="0"/>
        <v>65</v>
      </c>
      <c r="F16" s="41">
        <v>6</v>
      </c>
      <c r="G16" s="1" t="s">
        <v>0</v>
      </c>
      <c r="H16" s="13">
        <f t="shared" si="1"/>
        <v>390</v>
      </c>
      <c r="I16" s="14"/>
      <c r="J16" s="13"/>
      <c r="K16" s="13"/>
      <c r="L16" s="83"/>
      <c r="M16" s="11"/>
      <c r="N16" s="73"/>
      <c r="O16" s="18"/>
      <c r="P16" s="18"/>
      <c r="Q16" s="79"/>
      <c r="R16" s="18"/>
      <c r="S16" s="18"/>
      <c r="T16" s="11"/>
    </row>
    <row r="17" spans="1:20" s="15" customFormat="1" ht="18.75" customHeight="1">
      <c r="A17" s="12">
        <v>4</v>
      </c>
      <c r="B17" s="35" t="s">
        <v>2</v>
      </c>
      <c r="C17" s="2"/>
      <c r="D17" s="3" t="s">
        <v>13</v>
      </c>
      <c r="E17" s="14">
        <f t="shared" si="0"/>
        <v>1</v>
      </c>
      <c r="F17" s="41">
        <v>0.5</v>
      </c>
      <c r="G17" s="1" t="s">
        <v>9</v>
      </c>
      <c r="H17" s="13">
        <f t="shared" si="1"/>
        <v>0.5</v>
      </c>
      <c r="I17" s="14">
        <f t="shared" ref="I17:I21" si="2">H17</f>
        <v>0.5</v>
      </c>
      <c r="J17" s="13"/>
      <c r="K17" s="13"/>
      <c r="L17" s="16"/>
      <c r="M17" s="11"/>
      <c r="N17" s="73"/>
      <c r="O17" s="18"/>
      <c r="P17" s="18"/>
      <c r="Q17" s="79"/>
      <c r="R17" s="18"/>
      <c r="S17" s="18"/>
      <c r="T17" s="11"/>
    </row>
    <row r="18" spans="1:20" s="15" customFormat="1" ht="18.75" customHeight="1">
      <c r="A18" s="12">
        <v>5</v>
      </c>
      <c r="B18" s="35" t="s">
        <v>3</v>
      </c>
      <c r="C18" s="2"/>
      <c r="D18" s="3" t="s">
        <v>13</v>
      </c>
      <c r="E18" s="14">
        <f t="shared" si="0"/>
        <v>1</v>
      </c>
      <c r="F18" s="41">
        <v>2</v>
      </c>
      <c r="G18" s="1" t="s">
        <v>8</v>
      </c>
      <c r="H18" s="13">
        <f t="shared" si="1"/>
        <v>2</v>
      </c>
      <c r="I18" s="14">
        <f t="shared" si="2"/>
        <v>2</v>
      </c>
      <c r="J18" s="13"/>
      <c r="K18" s="13"/>
      <c r="L18" s="16"/>
      <c r="M18" s="11"/>
      <c r="N18" s="73"/>
      <c r="O18" s="73"/>
      <c r="P18" s="59"/>
      <c r="Q18" s="73"/>
      <c r="R18" s="73"/>
      <c r="S18" s="59"/>
      <c r="T18" s="11"/>
    </row>
    <row r="19" spans="1:20" s="15" customFormat="1" ht="18.75" customHeight="1">
      <c r="A19" s="12">
        <v>6</v>
      </c>
      <c r="B19" s="35" t="s">
        <v>61</v>
      </c>
      <c r="C19" s="2" t="s">
        <v>77</v>
      </c>
      <c r="D19" s="3" t="s">
        <v>13</v>
      </c>
      <c r="E19" s="14">
        <f t="shared" si="0"/>
        <v>1</v>
      </c>
      <c r="F19" s="41">
        <v>2</v>
      </c>
      <c r="G19" s="1" t="s">
        <v>10</v>
      </c>
      <c r="H19" s="13">
        <f t="shared" si="1"/>
        <v>2</v>
      </c>
      <c r="I19" s="14">
        <v>2</v>
      </c>
      <c r="J19" s="13"/>
      <c r="K19" s="13"/>
      <c r="L19" s="16"/>
      <c r="M19" s="11"/>
      <c r="N19" s="84"/>
      <c r="O19" s="60"/>
      <c r="P19" s="60"/>
      <c r="Q19" s="84"/>
      <c r="R19" s="60"/>
      <c r="S19" s="60"/>
      <c r="T19" s="11"/>
    </row>
    <row r="20" spans="1:20" s="15" customFormat="1" ht="18.75" customHeight="1">
      <c r="A20" s="12">
        <v>7</v>
      </c>
      <c r="B20" s="35" t="s">
        <v>4</v>
      </c>
      <c r="C20" s="2"/>
      <c r="D20" s="3" t="s">
        <v>13</v>
      </c>
      <c r="E20" s="14">
        <f t="shared" si="0"/>
        <v>1</v>
      </c>
      <c r="F20" s="41">
        <v>0.5</v>
      </c>
      <c r="G20" s="1" t="s">
        <v>0</v>
      </c>
      <c r="H20" s="13">
        <f t="shared" si="1"/>
        <v>0.5</v>
      </c>
      <c r="I20" s="14">
        <f t="shared" si="2"/>
        <v>0.5</v>
      </c>
      <c r="J20" s="13"/>
      <c r="K20" s="13"/>
      <c r="L20" s="16"/>
      <c r="M20" s="11"/>
      <c r="N20" s="84"/>
      <c r="O20" s="60"/>
      <c r="P20" s="60"/>
      <c r="Q20" s="84"/>
      <c r="R20" s="60"/>
      <c r="S20" s="60"/>
      <c r="T20" s="11"/>
    </row>
    <row r="21" spans="1:20" s="15" customFormat="1" ht="18.75" customHeight="1">
      <c r="A21" s="12">
        <v>8</v>
      </c>
      <c r="B21" s="35" t="s">
        <v>5</v>
      </c>
      <c r="C21" s="2"/>
      <c r="D21" s="3" t="s">
        <v>13</v>
      </c>
      <c r="E21" s="14">
        <f t="shared" si="0"/>
        <v>1</v>
      </c>
      <c r="F21" s="41">
        <v>0.2</v>
      </c>
      <c r="G21" s="1" t="s">
        <v>0</v>
      </c>
      <c r="H21" s="13">
        <f t="shared" si="1"/>
        <v>0.2</v>
      </c>
      <c r="I21" s="14">
        <f t="shared" si="2"/>
        <v>0.2</v>
      </c>
      <c r="J21" s="13"/>
      <c r="K21" s="13"/>
      <c r="L21" s="16"/>
      <c r="M21" s="11"/>
      <c r="N21" s="84"/>
      <c r="O21" s="60"/>
      <c r="P21" s="60"/>
      <c r="Q21" s="84"/>
      <c r="R21" s="60"/>
      <c r="S21" s="60"/>
      <c r="T21" s="11"/>
    </row>
    <row r="22" spans="1:20" s="15" customFormat="1" ht="18.75" customHeight="1">
      <c r="A22" s="12">
        <v>9</v>
      </c>
      <c r="B22" s="35" t="s">
        <v>88</v>
      </c>
      <c r="C22" s="2"/>
      <c r="D22" s="3" t="s">
        <v>13</v>
      </c>
      <c r="E22" s="14">
        <f t="shared" si="0"/>
        <v>1</v>
      </c>
      <c r="F22" s="41">
        <v>5</v>
      </c>
      <c r="G22" s="1" t="s">
        <v>11</v>
      </c>
      <c r="H22" s="13">
        <f t="shared" si="1"/>
        <v>5</v>
      </c>
      <c r="I22" s="14">
        <f t="shared" ref="I22:I39" si="3">H22</f>
        <v>5</v>
      </c>
      <c r="J22" s="13"/>
      <c r="K22" s="14"/>
      <c r="L22" s="16"/>
      <c r="M22" s="11"/>
      <c r="N22" s="84"/>
      <c r="O22" s="60"/>
      <c r="P22" s="60"/>
      <c r="Q22" s="84"/>
      <c r="R22" s="60"/>
      <c r="S22" s="60"/>
      <c r="T22" s="11"/>
    </row>
    <row r="23" spans="1:20" s="15" customFormat="1" ht="18.75" customHeight="1">
      <c r="A23" s="12">
        <v>10</v>
      </c>
      <c r="B23" s="35" t="s">
        <v>89</v>
      </c>
      <c r="C23" s="2" t="s">
        <v>90</v>
      </c>
      <c r="D23" s="3" t="s">
        <v>13</v>
      </c>
      <c r="E23" s="14">
        <f t="shared" si="0"/>
        <v>1</v>
      </c>
      <c r="F23" s="41">
        <v>1</v>
      </c>
      <c r="G23" s="1" t="s">
        <v>11</v>
      </c>
      <c r="H23" s="13">
        <f t="shared" si="1"/>
        <v>1</v>
      </c>
      <c r="I23" s="14">
        <f t="shared" si="3"/>
        <v>1</v>
      </c>
      <c r="J23" s="31"/>
      <c r="K23" s="32"/>
      <c r="L23" s="16"/>
      <c r="M23" s="11"/>
      <c r="N23" s="84"/>
      <c r="O23" s="60"/>
      <c r="P23" s="60"/>
      <c r="Q23" s="84"/>
      <c r="R23" s="60"/>
      <c r="S23" s="60"/>
      <c r="T23" s="11"/>
    </row>
    <row r="24" spans="1:20" s="15" customFormat="1" ht="18.75" customHeight="1">
      <c r="A24" s="12">
        <v>11</v>
      </c>
      <c r="B24" s="35" t="s">
        <v>34</v>
      </c>
      <c r="C24" s="2"/>
      <c r="D24" s="3" t="s">
        <v>13</v>
      </c>
      <c r="E24" s="14">
        <f t="shared" si="0"/>
        <v>1</v>
      </c>
      <c r="F24" s="41">
        <v>5</v>
      </c>
      <c r="G24" s="1" t="s">
        <v>11</v>
      </c>
      <c r="H24" s="13">
        <f t="shared" si="1"/>
        <v>5</v>
      </c>
      <c r="I24" s="14">
        <f t="shared" si="3"/>
        <v>5</v>
      </c>
      <c r="J24" s="31"/>
      <c r="K24" s="32"/>
      <c r="L24" s="16"/>
      <c r="M24" s="11"/>
      <c r="N24" s="84"/>
      <c r="O24" s="60"/>
      <c r="P24" s="60"/>
      <c r="Q24" s="84"/>
      <c r="R24" s="60"/>
      <c r="S24" s="60"/>
      <c r="T24" s="11"/>
    </row>
    <row r="25" spans="1:20" s="15" customFormat="1" ht="18.75" customHeight="1">
      <c r="A25" s="12">
        <v>12</v>
      </c>
      <c r="B25" s="35" t="s">
        <v>86</v>
      </c>
      <c r="C25" s="2" t="s">
        <v>49</v>
      </c>
      <c r="D25" s="3" t="s">
        <v>13</v>
      </c>
      <c r="E25" s="14">
        <f t="shared" si="0"/>
        <v>1</v>
      </c>
      <c r="F25" s="5">
        <v>10</v>
      </c>
      <c r="G25" s="1" t="s">
        <v>11</v>
      </c>
      <c r="H25" s="13">
        <f t="shared" si="1"/>
        <v>10</v>
      </c>
      <c r="I25" s="14">
        <f t="shared" si="3"/>
        <v>10</v>
      </c>
      <c r="J25" s="31"/>
      <c r="K25" s="32"/>
      <c r="L25" s="16"/>
      <c r="M25" s="11"/>
      <c r="N25" s="84"/>
      <c r="O25" s="60"/>
      <c r="P25" s="60"/>
      <c r="Q25" s="84"/>
      <c r="R25" s="60"/>
      <c r="S25" s="60"/>
      <c r="T25" s="11"/>
    </row>
    <row r="26" spans="1:20" s="15" customFormat="1" ht="18.75" customHeight="1">
      <c r="A26" s="12">
        <v>13</v>
      </c>
      <c r="B26" s="35" t="s">
        <v>38</v>
      </c>
      <c r="C26" s="6" t="s">
        <v>47</v>
      </c>
      <c r="D26" s="3" t="s">
        <v>14</v>
      </c>
      <c r="E26" s="14">
        <f t="shared" si="0"/>
        <v>65</v>
      </c>
      <c r="F26" s="5">
        <v>1</v>
      </c>
      <c r="G26" s="1" t="s">
        <v>15</v>
      </c>
      <c r="H26" s="13">
        <f t="shared" si="1"/>
        <v>65</v>
      </c>
      <c r="I26" s="14">
        <f t="shared" si="3"/>
        <v>65</v>
      </c>
      <c r="J26" s="31"/>
      <c r="K26" s="32"/>
      <c r="L26" s="16"/>
      <c r="M26" s="11"/>
      <c r="N26" s="73"/>
      <c r="O26" s="73"/>
      <c r="P26" s="59"/>
      <c r="Q26" s="73"/>
      <c r="R26" s="73"/>
      <c r="S26" s="59"/>
      <c r="T26" s="11"/>
    </row>
    <row r="27" spans="1:20" s="15" customFormat="1" ht="18.75" customHeight="1">
      <c r="A27" s="12">
        <v>14</v>
      </c>
      <c r="B27" s="35" t="s">
        <v>39</v>
      </c>
      <c r="C27" s="6" t="s">
        <v>47</v>
      </c>
      <c r="D27" s="3" t="s">
        <v>14</v>
      </c>
      <c r="E27" s="14">
        <f t="shared" si="0"/>
        <v>65</v>
      </c>
      <c r="F27" s="5">
        <v>1</v>
      </c>
      <c r="G27" s="1" t="s">
        <v>15</v>
      </c>
      <c r="H27" s="13">
        <f t="shared" si="1"/>
        <v>65</v>
      </c>
      <c r="I27" s="14">
        <f t="shared" si="3"/>
        <v>65</v>
      </c>
      <c r="J27" s="31"/>
      <c r="K27" s="32"/>
      <c r="L27" s="16"/>
      <c r="M27" s="11"/>
      <c r="N27" s="11"/>
      <c r="O27" s="11"/>
      <c r="P27" s="11"/>
      <c r="Q27" s="11"/>
      <c r="R27" s="11"/>
    </row>
    <row r="28" spans="1:20" s="15" customFormat="1" ht="18.75" customHeight="1">
      <c r="A28" s="12">
        <v>15</v>
      </c>
      <c r="B28" s="35" t="s">
        <v>40</v>
      </c>
      <c r="C28" s="2" t="s">
        <v>74</v>
      </c>
      <c r="D28" s="3" t="s">
        <v>14</v>
      </c>
      <c r="E28" s="14">
        <f t="shared" si="0"/>
        <v>65</v>
      </c>
      <c r="F28" s="5">
        <v>1</v>
      </c>
      <c r="G28" s="1" t="s">
        <v>15</v>
      </c>
      <c r="H28" s="13">
        <f t="shared" si="1"/>
        <v>65</v>
      </c>
      <c r="I28" s="14">
        <f t="shared" si="3"/>
        <v>65</v>
      </c>
      <c r="J28" s="31"/>
      <c r="K28" s="32"/>
      <c r="L28" s="16"/>
      <c r="M28" s="11"/>
      <c r="N28" s="11"/>
      <c r="O28" s="11"/>
      <c r="P28" s="11"/>
      <c r="Q28" s="11"/>
      <c r="R28" s="11"/>
    </row>
    <row r="29" spans="1:20" s="15" customFormat="1" ht="18.75" customHeight="1">
      <c r="A29" s="12">
        <v>16</v>
      </c>
      <c r="B29" s="35" t="s">
        <v>41</v>
      </c>
      <c r="C29" s="2" t="s">
        <v>48</v>
      </c>
      <c r="D29" s="3" t="s">
        <v>14</v>
      </c>
      <c r="E29" s="14">
        <f t="shared" si="0"/>
        <v>65</v>
      </c>
      <c r="F29" s="5">
        <v>1</v>
      </c>
      <c r="G29" s="1" t="s">
        <v>15</v>
      </c>
      <c r="H29" s="13">
        <f t="shared" si="1"/>
        <v>65</v>
      </c>
      <c r="I29" s="14">
        <f t="shared" si="3"/>
        <v>65</v>
      </c>
      <c r="J29" s="31"/>
      <c r="K29" s="32"/>
      <c r="L29" s="16"/>
      <c r="M29" s="11"/>
      <c r="N29" s="11"/>
      <c r="O29" s="11"/>
      <c r="P29" s="11"/>
      <c r="Q29" s="11"/>
      <c r="R29" s="11"/>
    </row>
    <row r="30" spans="1:20" s="15" customFormat="1" ht="18.75" customHeight="1">
      <c r="A30" s="12">
        <v>17</v>
      </c>
      <c r="B30" s="35" t="s">
        <v>42</v>
      </c>
      <c r="C30" s="2" t="s">
        <v>49</v>
      </c>
      <c r="D30" s="3" t="s">
        <v>14</v>
      </c>
      <c r="E30" s="14">
        <f t="shared" si="0"/>
        <v>65</v>
      </c>
      <c r="F30" s="5">
        <v>1</v>
      </c>
      <c r="G30" s="1" t="s">
        <v>11</v>
      </c>
      <c r="H30" s="13">
        <f t="shared" si="1"/>
        <v>65</v>
      </c>
      <c r="I30" s="14">
        <f t="shared" si="3"/>
        <v>65</v>
      </c>
      <c r="J30" s="31"/>
      <c r="K30" s="32"/>
      <c r="L30" s="14"/>
      <c r="M30" s="11"/>
      <c r="N30" s="11"/>
      <c r="O30" s="11"/>
      <c r="P30" s="11"/>
      <c r="Q30" s="11"/>
      <c r="R30" s="11"/>
    </row>
    <row r="31" spans="1:20" s="15" customFormat="1" ht="18.75" customHeight="1">
      <c r="A31" s="12">
        <v>18</v>
      </c>
      <c r="B31" s="35" t="s">
        <v>50</v>
      </c>
      <c r="C31" s="2" t="s">
        <v>43</v>
      </c>
      <c r="D31" s="3" t="s">
        <v>14</v>
      </c>
      <c r="E31" s="14">
        <f t="shared" si="0"/>
        <v>65</v>
      </c>
      <c r="F31" s="5">
        <v>1</v>
      </c>
      <c r="G31" s="1" t="s">
        <v>53</v>
      </c>
      <c r="H31" s="13">
        <f t="shared" si="1"/>
        <v>65</v>
      </c>
      <c r="I31" s="14">
        <f t="shared" si="3"/>
        <v>65</v>
      </c>
      <c r="J31" s="31"/>
      <c r="K31" s="32"/>
      <c r="L31" s="14"/>
      <c r="M31" s="11"/>
      <c r="N31" s="11"/>
      <c r="O31" s="11"/>
      <c r="P31" s="11"/>
      <c r="Q31" s="11"/>
      <c r="R31" s="11"/>
    </row>
    <row r="32" spans="1:20" ht="18.75" customHeight="1">
      <c r="A32" s="12">
        <v>19</v>
      </c>
      <c r="B32" s="35" t="s">
        <v>51</v>
      </c>
      <c r="C32" s="2" t="s">
        <v>75</v>
      </c>
      <c r="D32" s="3" t="s">
        <v>14</v>
      </c>
      <c r="E32" s="14">
        <f t="shared" si="0"/>
        <v>65</v>
      </c>
      <c r="F32" s="5">
        <v>0.1</v>
      </c>
      <c r="G32" s="1" t="s">
        <v>54</v>
      </c>
      <c r="H32" s="13">
        <f t="shared" si="1"/>
        <v>6.5</v>
      </c>
      <c r="I32" s="14">
        <f t="shared" si="3"/>
        <v>6.5</v>
      </c>
      <c r="J32" s="31"/>
      <c r="K32" s="32"/>
      <c r="L32" s="32"/>
      <c r="M32" s="11"/>
      <c r="N32" s="11"/>
      <c r="O32" s="11"/>
      <c r="P32" s="11"/>
      <c r="Q32" s="11"/>
      <c r="R32" s="11"/>
    </row>
    <row r="33" spans="1:18" ht="18.75" customHeight="1">
      <c r="A33" s="12">
        <v>20</v>
      </c>
      <c r="B33" s="35" t="s">
        <v>51</v>
      </c>
      <c r="C33" s="2" t="s">
        <v>76</v>
      </c>
      <c r="D33" s="3" t="s">
        <v>14</v>
      </c>
      <c r="E33" s="14">
        <f t="shared" si="0"/>
        <v>65</v>
      </c>
      <c r="F33" s="5">
        <v>0.05</v>
      </c>
      <c r="G33" s="1" t="s">
        <v>54</v>
      </c>
      <c r="H33" s="13">
        <f t="shared" si="1"/>
        <v>3.25</v>
      </c>
      <c r="I33" s="14">
        <f t="shared" si="3"/>
        <v>3.25</v>
      </c>
      <c r="J33" s="31"/>
      <c r="K33" s="32"/>
      <c r="L33" s="32"/>
      <c r="M33" s="11"/>
      <c r="N33" s="11"/>
      <c r="O33" s="11"/>
      <c r="P33" s="11"/>
      <c r="Q33" s="11"/>
      <c r="R33" s="11"/>
    </row>
    <row r="34" spans="1:18" ht="18.75" customHeight="1">
      <c r="A34" s="12">
        <v>21</v>
      </c>
      <c r="B34" s="35" t="s">
        <v>84</v>
      </c>
      <c r="C34" s="33" t="s">
        <v>85</v>
      </c>
      <c r="D34" s="3" t="s">
        <v>13</v>
      </c>
      <c r="E34" s="14">
        <f t="shared" si="0"/>
        <v>1</v>
      </c>
      <c r="F34" s="5">
        <v>1</v>
      </c>
      <c r="G34" s="1" t="s">
        <v>11</v>
      </c>
      <c r="H34" s="13">
        <f t="shared" si="1"/>
        <v>1</v>
      </c>
      <c r="I34" s="14">
        <f t="shared" si="3"/>
        <v>1</v>
      </c>
      <c r="J34" s="31"/>
      <c r="K34" s="32"/>
      <c r="L34" s="32"/>
      <c r="M34" s="18"/>
      <c r="N34" s="11"/>
      <c r="O34" s="11"/>
      <c r="P34" s="11"/>
      <c r="Q34" s="11"/>
      <c r="R34" s="11"/>
    </row>
    <row r="35" spans="1:18" ht="18.75" customHeight="1">
      <c r="A35" s="12">
        <v>22</v>
      </c>
      <c r="B35" s="35" t="s">
        <v>44</v>
      </c>
      <c r="C35" s="2" t="s">
        <v>55</v>
      </c>
      <c r="D35" s="3" t="s">
        <v>14</v>
      </c>
      <c r="E35" s="14">
        <f t="shared" si="0"/>
        <v>65</v>
      </c>
      <c r="F35" s="5">
        <v>1</v>
      </c>
      <c r="G35" s="1" t="s">
        <v>54</v>
      </c>
      <c r="H35" s="13">
        <f t="shared" si="1"/>
        <v>65</v>
      </c>
      <c r="I35" s="14">
        <f t="shared" si="3"/>
        <v>65</v>
      </c>
      <c r="J35" s="31"/>
      <c r="K35" s="32"/>
      <c r="L35" s="32"/>
      <c r="M35" s="18"/>
      <c r="N35" s="11"/>
      <c r="O35" s="11"/>
      <c r="P35" s="11"/>
      <c r="Q35" s="11"/>
      <c r="R35" s="11"/>
    </row>
    <row r="36" spans="1:18" ht="18.75" customHeight="1">
      <c r="A36" s="12">
        <v>23</v>
      </c>
      <c r="B36" s="35" t="s">
        <v>46</v>
      </c>
      <c r="C36" s="2" t="s">
        <v>71</v>
      </c>
      <c r="D36" s="3" t="s">
        <v>14</v>
      </c>
      <c r="E36" s="14">
        <f t="shared" si="0"/>
        <v>65</v>
      </c>
      <c r="F36" s="5">
        <v>0.3</v>
      </c>
      <c r="G36" s="1" t="s">
        <v>8</v>
      </c>
      <c r="H36" s="13">
        <f t="shared" si="1"/>
        <v>19.5</v>
      </c>
      <c r="I36" s="14">
        <f t="shared" si="3"/>
        <v>19.5</v>
      </c>
      <c r="J36" s="31"/>
      <c r="K36" s="32"/>
      <c r="L36" s="32"/>
      <c r="M36" s="18"/>
      <c r="N36" s="11"/>
      <c r="O36" s="11"/>
      <c r="P36" s="11"/>
      <c r="Q36" s="11"/>
      <c r="R36" s="11"/>
    </row>
    <row r="37" spans="1:18" ht="18.75" customHeight="1">
      <c r="A37" s="12">
        <v>24</v>
      </c>
      <c r="B37" s="35" t="s">
        <v>45</v>
      </c>
      <c r="C37" s="2" t="s">
        <v>52</v>
      </c>
      <c r="D37" s="3" t="s">
        <v>14</v>
      </c>
      <c r="E37" s="14">
        <f t="shared" si="0"/>
        <v>65</v>
      </c>
      <c r="F37" s="5">
        <v>0.5</v>
      </c>
      <c r="G37" s="1" t="s">
        <v>11</v>
      </c>
      <c r="H37" s="13">
        <f t="shared" si="1"/>
        <v>32.5</v>
      </c>
      <c r="I37" s="14">
        <f t="shared" si="3"/>
        <v>32.5</v>
      </c>
      <c r="J37" s="31"/>
      <c r="K37" s="32"/>
      <c r="L37" s="32"/>
      <c r="M37" s="18"/>
    </row>
    <row r="38" spans="1:18" ht="18.75" customHeight="1">
      <c r="A38" s="12">
        <v>25</v>
      </c>
      <c r="B38" s="35" t="s">
        <v>67</v>
      </c>
      <c r="C38" s="33" t="s">
        <v>68</v>
      </c>
      <c r="D38" s="3" t="s">
        <v>13</v>
      </c>
      <c r="E38" s="14">
        <f t="shared" si="0"/>
        <v>1</v>
      </c>
      <c r="F38" s="5">
        <v>5</v>
      </c>
      <c r="G38" s="1" t="s">
        <v>15</v>
      </c>
      <c r="H38" s="13">
        <f t="shared" si="1"/>
        <v>5</v>
      </c>
      <c r="I38" s="14">
        <f t="shared" si="3"/>
        <v>5</v>
      </c>
      <c r="J38" s="31"/>
      <c r="K38" s="32"/>
      <c r="L38" s="32"/>
    </row>
    <row r="39" spans="1:18" ht="18.75" customHeight="1">
      <c r="A39" s="12">
        <v>26</v>
      </c>
      <c r="B39" s="35" t="s">
        <v>69</v>
      </c>
      <c r="C39" s="2" t="s">
        <v>73</v>
      </c>
      <c r="D39" s="3" t="s">
        <v>14</v>
      </c>
      <c r="E39" s="14">
        <f t="shared" si="0"/>
        <v>65</v>
      </c>
      <c r="F39" s="5">
        <v>0.1</v>
      </c>
      <c r="G39" s="1" t="s">
        <v>11</v>
      </c>
      <c r="H39" s="13">
        <f t="shared" si="1"/>
        <v>6.5</v>
      </c>
      <c r="I39" s="14">
        <f t="shared" si="3"/>
        <v>6.5</v>
      </c>
      <c r="J39" s="31"/>
      <c r="K39" s="32"/>
      <c r="L39" s="32"/>
    </row>
    <row r="40" spans="1:18" ht="11.25" customHeight="1">
      <c r="A40" s="48"/>
      <c r="B40" s="49"/>
      <c r="C40" s="50"/>
      <c r="D40" s="51"/>
      <c r="E40" s="52"/>
      <c r="F40" s="53"/>
      <c r="G40" s="54"/>
      <c r="H40" s="55"/>
      <c r="I40" s="56"/>
      <c r="J40" s="56"/>
      <c r="K40" s="57"/>
      <c r="L40" s="57"/>
    </row>
    <row r="41" spans="1:18">
      <c r="B41" s="7"/>
      <c r="C41" s="7"/>
      <c r="D41" s="7"/>
      <c r="E41" s="19"/>
      <c r="F41" s="20"/>
      <c r="I41" s="9"/>
      <c r="J41" s="62" t="s">
        <v>107</v>
      </c>
      <c r="L41" s="17"/>
      <c r="M41" s="18"/>
    </row>
    <row r="42" spans="1:18">
      <c r="A42" s="21"/>
      <c r="B42" s="43" t="s">
        <v>35</v>
      </c>
      <c r="D42" s="21"/>
      <c r="E42" s="21"/>
      <c r="F42" s="21"/>
      <c r="I42" s="21"/>
      <c r="J42" s="43" t="s">
        <v>36</v>
      </c>
    </row>
    <row r="43" spans="1:18" ht="19.5">
      <c r="A43" s="21"/>
      <c r="B43" s="22"/>
      <c r="D43" s="22"/>
      <c r="E43" s="21"/>
      <c r="F43" s="21"/>
      <c r="I43" s="21"/>
      <c r="J43" s="11"/>
    </row>
    <row r="44" spans="1:18">
      <c r="J44" s="11"/>
    </row>
    <row r="45" spans="1:18">
      <c r="J45" s="11"/>
    </row>
    <row r="46" spans="1:18" ht="19.5">
      <c r="A46" s="23"/>
      <c r="B46" s="43" t="s">
        <v>29</v>
      </c>
      <c r="D46" s="21"/>
      <c r="E46" s="21"/>
      <c r="I46" s="21"/>
      <c r="J46" s="43" t="s">
        <v>29</v>
      </c>
    </row>
  </sheetData>
  <mergeCells count="22">
    <mergeCell ref="N4:N8"/>
    <mergeCell ref="Q4:Q8"/>
    <mergeCell ref="N9:O9"/>
    <mergeCell ref="Q9:R9"/>
    <mergeCell ref="I12:K12"/>
    <mergeCell ref="A12:A13"/>
    <mergeCell ref="B12:B13"/>
    <mergeCell ref="D12:E12"/>
    <mergeCell ref="F12:F13"/>
    <mergeCell ref="G12:H12"/>
    <mergeCell ref="A1:C1"/>
    <mergeCell ref="A2:C2"/>
    <mergeCell ref="A3:C3"/>
    <mergeCell ref="A4:C4"/>
    <mergeCell ref="A5:G5"/>
    <mergeCell ref="L12:L13"/>
    <mergeCell ref="N14:N17"/>
    <mergeCell ref="Q14:Q17"/>
    <mergeCell ref="N18:O18"/>
    <mergeCell ref="Q18:R18"/>
    <mergeCell ref="Q26:R26"/>
    <mergeCell ref="N26:O26"/>
  </mergeCells>
  <pageMargins left="0.5" right="0.1" top="0.25" bottom="0.2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35"/>
  <sheetViews>
    <sheetView tabSelected="1" zoomScale="95" zoomScaleNormal="95" workbookViewId="0">
      <selection activeCell="Q21" sqref="Q21"/>
    </sheetView>
  </sheetViews>
  <sheetFormatPr defaultColWidth="9" defaultRowHeight="16.5"/>
  <cols>
    <col min="1" max="1" width="5" style="8" customWidth="1"/>
    <col min="2" max="2" width="20.125" style="8" customWidth="1"/>
    <col min="3" max="3" width="9.5" style="8" customWidth="1"/>
    <col min="4" max="4" width="5.25" style="8" customWidth="1"/>
    <col min="5" max="5" width="4.375" style="8" customWidth="1"/>
    <col min="6" max="6" width="4.875" style="8" customWidth="1"/>
    <col min="7" max="7" width="5.125" style="8" customWidth="1"/>
    <col min="8" max="8" width="5.875" style="8" customWidth="1"/>
    <col min="9" max="11" width="5.25" style="8" customWidth="1"/>
    <col min="12" max="12" width="12.75" style="8" customWidth="1"/>
    <col min="13" max="13" width="5" style="8" customWidth="1"/>
    <col min="14" max="14" width="4" style="8" customWidth="1"/>
    <col min="15" max="15" width="11.5" style="8" customWidth="1"/>
    <col min="16" max="16" width="9" style="8"/>
    <col min="17" max="17" width="5.625" style="8" customWidth="1"/>
    <col min="18" max="18" width="10.5" style="8" customWidth="1"/>
    <col min="19" max="16384" width="9" style="8"/>
  </cols>
  <sheetData>
    <row r="1" spans="1:20" ht="17.25" customHeight="1">
      <c r="A1" s="64" t="s">
        <v>21</v>
      </c>
      <c r="B1" s="64"/>
      <c r="C1" s="64"/>
      <c r="D1" s="9"/>
      <c r="H1" s="9"/>
      <c r="J1" s="42" t="s">
        <v>20</v>
      </c>
      <c r="K1" s="9"/>
    </row>
    <row r="2" spans="1:20" ht="17.25" customHeight="1">
      <c r="A2" s="64" t="s">
        <v>22</v>
      </c>
      <c r="B2" s="64"/>
      <c r="C2" s="64"/>
      <c r="D2" s="9"/>
      <c r="H2" s="9"/>
      <c r="J2" s="27" t="s">
        <v>56</v>
      </c>
      <c r="K2" s="9"/>
    </row>
    <row r="3" spans="1:20" ht="14.25" customHeight="1">
      <c r="A3" s="66" t="s">
        <v>87</v>
      </c>
      <c r="B3" s="66"/>
      <c r="C3" s="66"/>
      <c r="D3" s="21"/>
      <c r="G3" s="9"/>
      <c r="H3" s="9"/>
      <c r="I3" s="9"/>
      <c r="J3" s="9"/>
      <c r="K3" s="9"/>
    </row>
    <row r="4" spans="1:20" ht="15.75" customHeight="1">
      <c r="A4" s="65" t="s">
        <v>95</v>
      </c>
      <c r="B4" s="65"/>
      <c r="C4" s="65"/>
      <c r="D4" s="21"/>
      <c r="G4" s="9"/>
      <c r="H4" s="9"/>
      <c r="I4" s="9"/>
      <c r="J4" s="9"/>
      <c r="K4" s="9"/>
      <c r="N4" s="80">
        <v>15</v>
      </c>
      <c r="O4" s="61" t="s">
        <v>103</v>
      </c>
      <c r="P4" s="61">
        <v>53</v>
      </c>
      <c r="Q4" s="78"/>
      <c r="R4" s="61" t="s">
        <v>96</v>
      </c>
      <c r="S4" s="61">
        <v>50</v>
      </c>
    </row>
    <row r="5" spans="1:20">
      <c r="A5" s="67"/>
      <c r="B5" s="67"/>
      <c r="C5" s="67"/>
      <c r="D5" s="67"/>
      <c r="E5" s="67"/>
      <c r="F5" s="67"/>
      <c r="G5" s="67"/>
      <c r="I5" s="42"/>
      <c r="J5" s="42"/>
      <c r="K5" s="42"/>
      <c r="L5" s="42"/>
      <c r="N5" s="81"/>
      <c r="O5" s="61"/>
      <c r="P5" s="61"/>
      <c r="Q5" s="78"/>
      <c r="R5" s="61" t="s">
        <v>97</v>
      </c>
      <c r="S5" s="61">
        <v>50</v>
      </c>
    </row>
    <row r="6" spans="1:20" ht="20.25">
      <c r="B6" s="21"/>
      <c r="C6" s="21"/>
      <c r="D6" s="21"/>
      <c r="E6" s="24" t="s">
        <v>30</v>
      </c>
      <c r="F6" s="21"/>
      <c r="I6" s="21"/>
      <c r="J6" s="21"/>
      <c r="K6" s="21"/>
      <c r="L6" s="21"/>
      <c r="N6" s="81"/>
      <c r="O6" s="61"/>
      <c r="P6" s="61"/>
      <c r="Q6" s="78"/>
      <c r="R6" s="61"/>
      <c r="S6" s="61"/>
    </row>
    <row r="7" spans="1:20">
      <c r="B7" s="9"/>
      <c r="C7" s="9"/>
      <c r="D7" s="9"/>
      <c r="E7" s="42" t="s">
        <v>91</v>
      </c>
      <c r="F7" s="9"/>
      <c r="I7" s="9"/>
      <c r="J7" s="9"/>
      <c r="K7" s="9"/>
      <c r="L7" s="9"/>
      <c r="N7" s="81"/>
      <c r="O7" s="61"/>
      <c r="P7" s="61"/>
      <c r="Q7" s="78"/>
      <c r="R7" s="61"/>
      <c r="S7" s="61"/>
    </row>
    <row r="8" spans="1:20">
      <c r="A8" s="9"/>
      <c r="D8" s="7" t="s">
        <v>17</v>
      </c>
      <c r="E8" s="9" t="s">
        <v>98</v>
      </c>
      <c r="I8" s="9"/>
      <c r="J8" s="9"/>
      <c r="K8" s="9"/>
      <c r="L8" s="9"/>
      <c r="N8" s="82"/>
      <c r="O8" s="61"/>
      <c r="P8" s="61"/>
      <c r="Q8" s="78"/>
      <c r="R8" s="61"/>
      <c r="S8" s="61"/>
    </row>
    <row r="9" spans="1:20">
      <c r="A9" s="9"/>
      <c r="B9" s="7" t="s">
        <v>57</v>
      </c>
      <c r="D9" s="7" t="str">
        <f>O4</f>
        <v>15TCN-CK</v>
      </c>
      <c r="E9" s="7"/>
      <c r="G9" s="7" t="s">
        <v>58</v>
      </c>
      <c r="H9" s="43">
        <f>P4</f>
        <v>53</v>
      </c>
      <c r="N9" s="76" t="s">
        <v>79</v>
      </c>
      <c r="O9" s="77"/>
      <c r="P9" s="34">
        <f>SUM(P4:P8)</f>
        <v>53</v>
      </c>
      <c r="Q9" s="78"/>
      <c r="R9" s="78"/>
      <c r="S9" s="34">
        <f>SUM(S4:S8)</f>
        <v>100</v>
      </c>
    </row>
    <row r="10" spans="1:20">
      <c r="A10" s="9"/>
      <c r="B10" s="9"/>
      <c r="C10" s="28"/>
      <c r="D10" s="7" t="s">
        <v>23</v>
      </c>
      <c r="E10" s="42">
        <v>1</v>
      </c>
      <c r="G10" s="7" t="s">
        <v>94</v>
      </c>
      <c r="H10" s="43">
        <f>SUM(H9:H9)</f>
        <v>53</v>
      </c>
      <c r="I10" s="8" t="s">
        <v>18</v>
      </c>
    </row>
    <row r="11" spans="1:20" ht="8.25" customHeight="1">
      <c r="A11" s="10"/>
      <c r="B11" s="10"/>
    </row>
    <row r="12" spans="1:20" s="11" customFormat="1" ht="36.75" customHeight="1">
      <c r="A12" s="68" t="s">
        <v>31</v>
      </c>
      <c r="B12" s="68" t="s">
        <v>16</v>
      </c>
      <c r="C12" s="39" t="s">
        <v>24</v>
      </c>
      <c r="D12" s="71" t="s">
        <v>63</v>
      </c>
      <c r="E12" s="72"/>
      <c r="F12" s="68" t="s">
        <v>66</v>
      </c>
      <c r="G12" s="71" t="s">
        <v>32</v>
      </c>
      <c r="H12" s="72"/>
      <c r="I12" s="71" t="s">
        <v>32</v>
      </c>
      <c r="J12" s="74"/>
      <c r="K12" s="72"/>
      <c r="L12" s="68" t="s">
        <v>1</v>
      </c>
      <c r="P12" s="8"/>
      <c r="Q12" s="8"/>
      <c r="R12" s="8"/>
    </row>
    <row r="13" spans="1:20" s="11" customFormat="1" ht="30.75" customHeight="1">
      <c r="A13" s="69"/>
      <c r="B13" s="70"/>
      <c r="C13" s="40" t="s">
        <v>25</v>
      </c>
      <c r="D13" s="40" t="s">
        <v>26</v>
      </c>
      <c r="E13" s="30" t="s">
        <v>12</v>
      </c>
      <c r="F13" s="70"/>
      <c r="G13" s="40" t="s">
        <v>26</v>
      </c>
      <c r="H13" s="29" t="s">
        <v>92</v>
      </c>
      <c r="I13" s="30" t="s">
        <v>27</v>
      </c>
      <c r="J13" s="30" t="s">
        <v>28</v>
      </c>
      <c r="K13" s="30" t="s">
        <v>37</v>
      </c>
      <c r="L13" s="70"/>
      <c r="P13" s="8"/>
      <c r="Q13" s="8"/>
      <c r="R13" s="8"/>
    </row>
    <row r="14" spans="1:20" s="15" customFormat="1" ht="18.75" customHeight="1">
      <c r="A14" s="12">
        <v>1</v>
      </c>
      <c r="B14" s="38" t="s">
        <v>4</v>
      </c>
      <c r="C14" s="2"/>
      <c r="D14" s="3" t="s">
        <v>13</v>
      </c>
      <c r="E14" s="14">
        <f t="shared" ref="E14:E15" si="0">IF(D14="SV",H$10,IF(D14="lớp",E$10))</f>
        <v>1</v>
      </c>
      <c r="F14" s="41">
        <v>0.5</v>
      </c>
      <c r="G14" s="1" t="s">
        <v>0</v>
      </c>
      <c r="H14" s="13">
        <f t="shared" ref="H14:H28" si="1">F14*E14</f>
        <v>0.5</v>
      </c>
      <c r="I14" s="13">
        <f t="shared" ref="I14:I28" si="2">H14</f>
        <v>0.5</v>
      </c>
      <c r="J14" s="13"/>
      <c r="K14" s="13"/>
      <c r="L14" s="16"/>
      <c r="M14" s="11"/>
      <c r="N14" s="73"/>
      <c r="O14" s="18"/>
      <c r="P14" s="18"/>
      <c r="Q14" s="73"/>
      <c r="R14" s="18"/>
      <c r="S14" s="18"/>
      <c r="T14" s="11"/>
    </row>
    <row r="15" spans="1:20" s="15" customFormat="1" ht="18.75" customHeight="1">
      <c r="A15" s="12">
        <v>2</v>
      </c>
      <c r="B15" s="38" t="s">
        <v>5</v>
      </c>
      <c r="C15" s="2"/>
      <c r="D15" s="3" t="s">
        <v>13</v>
      </c>
      <c r="E15" s="14">
        <f t="shared" si="0"/>
        <v>1</v>
      </c>
      <c r="F15" s="41">
        <v>0.2</v>
      </c>
      <c r="G15" s="1" t="s">
        <v>0</v>
      </c>
      <c r="H15" s="13">
        <f t="shared" si="1"/>
        <v>0.2</v>
      </c>
      <c r="I15" s="13">
        <f t="shared" si="2"/>
        <v>0.2</v>
      </c>
      <c r="J15" s="13"/>
      <c r="K15" s="13"/>
      <c r="L15" s="16"/>
      <c r="M15" s="11"/>
      <c r="N15" s="73"/>
      <c r="O15" s="18"/>
      <c r="P15" s="18"/>
      <c r="Q15" s="73"/>
      <c r="R15" s="18"/>
      <c r="S15" s="18"/>
      <c r="T15" s="11"/>
    </row>
    <row r="16" spans="1:20" s="15" customFormat="1" ht="18.75" customHeight="1">
      <c r="A16" s="12">
        <v>3</v>
      </c>
      <c r="B16" s="38" t="s">
        <v>38</v>
      </c>
      <c r="C16" s="6" t="s">
        <v>47</v>
      </c>
      <c r="D16" s="3" t="s">
        <v>14</v>
      </c>
      <c r="E16" s="14">
        <f t="shared" ref="E16:E28" si="3">IF(D16="SV",H$10,IF(D16="lớp",E$10))</f>
        <v>53</v>
      </c>
      <c r="F16" s="5">
        <v>1</v>
      </c>
      <c r="G16" s="1" t="s">
        <v>15</v>
      </c>
      <c r="H16" s="13">
        <f t="shared" si="1"/>
        <v>53</v>
      </c>
      <c r="I16" s="13">
        <f t="shared" si="2"/>
        <v>53</v>
      </c>
      <c r="J16" s="31"/>
      <c r="K16" s="32"/>
      <c r="L16" s="14"/>
      <c r="M16" s="11"/>
      <c r="N16" s="11"/>
      <c r="O16" s="11"/>
      <c r="P16" s="11"/>
      <c r="Q16" s="11"/>
      <c r="R16" s="11"/>
    </row>
    <row r="17" spans="1:18" s="15" customFormat="1" ht="18.75" customHeight="1">
      <c r="A17" s="12">
        <v>4</v>
      </c>
      <c r="B17" s="38" t="s">
        <v>39</v>
      </c>
      <c r="C17" s="6" t="s">
        <v>47</v>
      </c>
      <c r="D17" s="3" t="s">
        <v>14</v>
      </c>
      <c r="E17" s="14">
        <f t="shared" si="3"/>
        <v>53</v>
      </c>
      <c r="F17" s="5">
        <v>1</v>
      </c>
      <c r="G17" s="1" t="s">
        <v>15</v>
      </c>
      <c r="H17" s="13">
        <f t="shared" si="1"/>
        <v>53</v>
      </c>
      <c r="I17" s="13">
        <f t="shared" si="2"/>
        <v>53</v>
      </c>
      <c r="J17" s="31"/>
      <c r="K17" s="32"/>
      <c r="L17" s="14"/>
      <c r="M17" s="11"/>
      <c r="N17" s="11"/>
      <c r="O17" s="11"/>
      <c r="P17" s="11"/>
      <c r="Q17" s="11"/>
      <c r="R17" s="11"/>
    </row>
    <row r="18" spans="1:18" s="15" customFormat="1" ht="18.75" customHeight="1">
      <c r="A18" s="12">
        <v>5</v>
      </c>
      <c r="B18" s="38" t="s">
        <v>40</v>
      </c>
      <c r="C18" s="2" t="s">
        <v>74</v>
      </c>
      <c r="D18" s="3" t="s">
        <v>14</v>
      </c>
      <c r="E18" s="14">
        <f t="shared" si="3"/>
        <v>53</v>
      </c>
      <c r="F18" s="5">
        <v>1</v>
      </c>
      <c r="G18" s="1" t="s">
        <v>15</v>
      </c>
      <c r="H18" s="13">
        <f t="shared" si="1"/>
        <v>53</v>
      </c>
      <c r="I18" s="13">
        <f t="shared" si="2"/>
        <v>53</v>
      </c>
      <c r="J18" s="31"/>
      <c r="K18" s="32"/>
      <c r="L18" s="14"/>
      <c r="M18" s="11"/>
      <c r="N18" s="11"/>
      <c r="O18" s="11"/>
      <c r="P18" s="11"/>
      <c r="Q18" s="11"/>
      <c r="R18" s="11"/>
    </row>
    <row r="19" spans="1:18" ht="18.75" customHeight="1">
      <c r="A19" s="12">
        <v>6</v>
      </c>
      <c r="B19" s="38" t="s">
        <v>41</v>
      </c>
      <c r="C19" s="2" t="s">
        <v>48</v>
      </c>
      <c r="D19" s="3" t="s">
        <v>14</v>
      </c>
      <c r="E19" s="14">
        <f t="shared" si="3"/>
        <v>53</v>
      </c>
      <c r="F19" s="5">
        <v>1</v>
      </c>
      <c r="G19" s="1" t="s">
        <v>15</v>
      </c>
      <c r="H19" s="13">
        <f t="shared" si="1"/>
        <v>53</v>
      </c>
      <c r="I19" s="13">
        <f t="shared" si="2"/>
        <v>53</v>
      </c>
      <c r="J19" s="31"/>
      <c r="K19" s="32"/>
      <c r="L19" s="32"/>
      <c r="M19" s="11"/>
      <c r="N19" s="11"/>
      <c r="O19" s="11"/>
      <c r="P19" s="11"/>
      <c r="Q19" s="11"/>
      <c r="R19" s="11"/>
    </row>
    <row r="20" spans="1:18" ht="18.75" customHeight="1">
      <c r="A20" s="12">
        <v>7</v>
      </c>
      <c r="B20" s="38" t="s">
        <v>42</v>
      </c>
      <c r="C20" s="2" t="s">
        <v>49</v>
      </c>
      <c r="D20" s="3" t="s">
        <v>14</v>
      </c>
      <c r="E20" s="14">
        <f t="shared" si="3"/>
        <v>53</v>
      </c>
      <c r="F20" s="5">
        <v>1</v>
      </c>
      <c r="G20" s="1" t="s">
        <v>11</v>
      </c>
      <c r="H20" s="13">
        <f t="shared" si="1"/>
        <v>53</v>
      </c>
      <c r="I20" s="13">
        <f t="shared" si="2"/>
        <v>53</v>
      </c>
      <c r="J20" s="31"/>
      <c r="K20" s="32"/>
      <c r="L20" s="32"/>
      <c r="M20" s="11"/>
      <c r="N20" s="11"/>
      <c r="O20" s="11"/>
      <c r="P20" s="11"/>
      <c r="Q20" s="11"/>
      <c r="R20" s="11"/>
    </row>
    <row r="21" spans="1:18" ht="18.75" customHeight="1">
      <c r="A21" s="12">
        <v>8</v>
      </c>
      <c r="B21" s="38" t="s">
        <v>50</v>
      </c>
      <c r="C21" s="2" t="s">
        <v>43</v>
      </c>
      <c r="D21" s="3" t="s">
        <v>14</v>
      </c>
      <c r="E21" s="14">
        <f t="shared" si="3"/>
        <v>53</v>
      </c>
      <c r="F21" s="5">
        <v>1</v>
      </c>
      <c r="G21" s="1" t="s">
        <v>53</v>
      </c>
      <c r="H21" s="13">
        <f t="shared" si="1"/>
        <v>53</v>
      </c>
      <c r="I21" s="13">
        <f t="shared" si="2"/>
        <v>53</v>
      </c>
      <c r="J21" s="31"/>
      <c r="K21" s="32"/>
      <c r="L21" s="32"/>
      <c r="M21" s="18"/>
      <c r="N21" s="11"/>
      <c r="O21" s="11"/>
      <c r="P21" s="11"/>
      <c r="Q21" s="11"/>
      <c r="R21" s="11"/>
    </row>
    <row r="22" spans="1:18" ht="18.75" customHeight="1">
      <c r="A22" s="12">
        <v>9</v>
      </c>
      <c r="B22" s="38" t="s">
        <v>51</v>
      </c>
      <c r="C22" s="2" t="s">
        <v>75</v>
      </c>
      <c r="D22" s="3" t="s">
        <v>14</v>
      </c>
      <c r="E22" s="14">
        <f t="shared" si="3"/>
        <v>53</v>
      </c>
      <c r="F22" s="5">
        <v>0.1</v>
      </c>
      <c r="G22" s="1" t="s">
        <v>54</v>
      </c>
      <c r="H22" s="13">
        <f t="shared" si="1"/>
        <v>5.3000000000000007</v>
      </c>
      <c r="I22" s="13">
        <f t="shared" si="2"/>
        <v>5.3000000000000007</v>
      </c>
      <c r="J22" s="31"/>
      <c r="K22" s="32"/>
      <c r="L22" s="32"/>
      <c r="M22" s="18"/>
      <c r="N22" s="11"/>
      <c r="O22" s="11"/>
      <c r="P22" s="11"/>
      <c r="Q22" s="11"/>
      <c r="R22" s="11"/>
    </row>
    <row r="23" spans="1:18" ht="18.75" customHeight="1">
      <c r="A23" s="12">
        <v>10</v>
      </c>
      <c r="B23" s="38" t="s">
        <v>51</v>
      </c>
      <c r="C23" s="2" t="s">
        <v>76</v>
      </c>
      <c r="D23" s="3" t="s">
        <v>14</v>
      </c>
      <c r="E23" s="14">
        <f t="shared" si="3"/>
        <v>53</v>
      </c>
      <c r="F23" s="5">
        <v>0.05</v>
      </c>
      <c r="G23" s="1" t="s">
        <v>54</v>
      </c>
      <c r="H23" s="13">
        <f t="shared" si="1"/>
        <v>2.6500000000000004</v>
      </c>
      <c r="I23" s="13">
        <f t="shared" si="2"/>
        <v>2.6500000000000004</v>
      </c>
      <c r="J23" s="31"/>
      <c r="K23" s="32"/>
      <c r="L23" s="32"/>
      <c r="M23" s="18"/>
      <c r="N23" s="11"/>
      <c r="O23" s="11"/>
      <c r="P23" s="11"/>
      <c r="Q23" s="11"/>
      <c r="R23" s="11"/>
    </row>
    <row r="24" spans="1:18" ht="18.75" customHeight="1">
      <c r="A24" s="12">
        <v>11</v>
      </c>
      <c r="B24" s="38" t="s">
        <v>84</v>
      </c>
      <c r="C24" s="33" t="s">
        <v>85</v>
      </c>
      <c r="D24" s="3" t="s">
        <v>13</v>
      </c>
      <c r="E24" s="14">
        <f t="shared" si="3"/>
        <v>1</v>
      </c>
      <c r="F24" s="5">
        <v>1</v>
      </c>
      <c r="G24" s="1" t="s">
        <v>11</v>
      </c>
      <c r="H24" s="13">
        <f t="shared" si="1"/>
        <v>1</v>
      </c>
      <c r="I24" s="13">
        <f t="shared" si="2"/>
        <v>1</v>
      </c>
      <c r="J24" s="31"/>
      <c r="K24" s="32"/>
      <c r="L24" s="32"/>
      <c r="M24" s="18"/>
    </row>
    <row r="25" spans="1:18" ht="18.75" customHeight="1">
      <c r="A25" s="12">
        <v>12</v>
      </c>
      <c r="B25" s="38" t="s">
        <v>44</v>
      </c>
      <c r="C25" s="2" t="s">
        <v>55</v>
      </c>
      <c r="D25" s="3" t="s">
        <v>14</v>
      </c>
      <c r="E25" s="14">
        <f t="shared" si="3"/>
        <v>53</v>
      </c>
      <c r="F25" s="5">
        <v>1</v>
      </c>
      <c r="G25" s="1" t="s">
        <v>54</v>
      </c>
      <c r="H25" s="13">
        <f t="shared" si="1"/>
        <v>53</v>
      </c>
      <c r="I25" s="13">
        <f t="shared" si="2"/>
        <v>53</v>
      </c>
      <c r="J25" s="31"/>
      <c r="K25" s="32"/>
      <c r="L25" s="32"/>
    </row>
    <row r="26" spans="1:18" ht="18">
      <c r="A26" s="12">
        <v>13</v>
      </c>
      <c r="B26" s="38" t="s">
        <v>46</v>
      </c>
      <c r="C26" s="2" t="s">
        <v>71</v>
      </c>
      <c r="D26" s="3" t="s">
        <v>14</v>
      </c>
      <c r="E26" s="14">
        <f t="shared" si="3"/>
        <v>53</v>
      </c>
      <c r="F26" s="5">
        <v>0.3</v>
      </c>
      <c r="G26" s="1" t="s">
        <v>8</v>
      </c>
      <c r="H26" s="13">
        <f t="shared" si="1"/>
        <v>15.899999999999999</v>
      </c>
      <c r="I26" s="13">
        <f t="shared" si="2"/>
        <v>15.899999999999999</v>
      </c>
      <c r="J26" s="31"/>
      <c r="K26" s="32"/>
      <c r="L26" s="32"/>
    </row>
    <row r="27" spans="1:18" ht="18">
      <c r="A27" s="12">
        <v>14</v>
      </c>
      <c r="B27" s="38" t="s">
        <v>45</v>
      </c>
      <c r="C27" s="2" t="s">
        <v>52</v>
      </c>
      <c r="D27" s="3" t="s">
        <v>14</v>
      </c>
      <c r="E27" s="14">
        <f t="shared" si="3"/>
        <v>53</v>
      </c>
      <c r="F27" s="5">
        <v>0.5</v>
      </c>
      <c r="G27" s="1" t="s">
        <v>11</v>
      </c>
      <c r="H27" s="13">
        <f t="shared" si="1"/>
        <v>26.5</v>
      </c>
      <c r="I27" s="13">
        <f t="shared" si="2"/>
        <v>26.5</v>
      </c>
      <c r="J27" s="31"/>
      <c r="K27" s="32"/>
      <c r="L27" s="32"/>
    </row>
    <row r="28" spans="1:18" ht="18">
      <c r="A28" s="12">
        <v>15</v>
      </c>
      <c r="B28" s="38" t="s">
        <v>69</v>
      </c>
      <c r="C28" s="2" t="s">
        <v>73</v>
      </c>
      <c r="D28" s="3" t="s">
        <v>14</v>
      </c>
      <c r="E28" s="14">
        <f t="shared" si="3"/>
        <v>53</v>
      </c>
      <c r="F28" s="5">
        <v>0.1</v>
      </c>
      <c r="G28" s="1" t="s">
        <v>11</v>
      </c>
      <c r="H28" s="13">
        <f t="shared" si="1"/>
        <v>5.3000000000000007</v>
      </c>
      <c r="I28" s="13">
        <f t="shared" si="2"/>
        <v>5.3000000000000007</v>
      </c>
      <c r="J28" s="31"/>
      <c r="K28" s="32"/>
      <c r="L28" s="32"/>
    </row>
    <row r="29" spans="1:18" ht="18">
      <c r="A29" s="48"/>
      <c r="B29" s="49"/>
      <c r="C29" s="50"/>
      <c r="D29" s="51"/>
      <c r="E29" s="52"/>
      <c r="F29" s="53"/>
      <c r="G29" s="54"/>
      <c r="H29" s="55"/>
      <c r="I29" s="56"/>
      <c r="J29" s="56"/>
      <c r="K29" s="57"/>
      <c r="L29" s="57"/>
    </row>
    <row r="30" spans="1:18">
      <c r="B30" s="7"/>
      <c r="C30" s="7"/>
      <c r="D30" s="7"/>
      <c r="E30" s="19"/>
      <c r="F30" s="20"/>
      <c r="I30" s="9"/>
      <c r="J30" s="42" t="s">
        <v>107</v>
      </c>
      <c r="L30" s="17"/>
      <c r="M30" s="18"/>
    </row>
    <row r="31" spans="1:18">
      <c r="A31" s="21"/>
      <c r="B31" s="43" t="s">
        <v>35</v>
      </c>
      <c r="D31" s="21"/>
      <c r="E31" s="21"/>
      <c r="F31" s="21"/>
      <c r="I31" s="21"/>
      <c r="J31" s="43" t="s">
        <v>36</v>
      </c>
    </row>
    <row r="32" spans="1:18" ht="19.5">
      <c r="A32" s="21"/>
      <c r="B32" s="22"/>
      <c r="D32" s="22"/>
      <c r="E32" s="21"/>
      <c r="F32" s="21"/>
      <c r="I32" s="21"/>
      <c r="J32" s="11"/>
    </row>
    <row r="33" spans="1:10">
      <c r="J33" s="11"/>
    </row>
    <row r="34" spans="1:10">
      <c r="J34" s="11"/>
    </row>
    <row r="35" spans="1:10" ht="19.5">
      <c r="A35" s="23"/>
      <c r="B35" s="43" t="s">
        <v>29</v>
      </c>
      <c r="D35" s="21"/>
      <c r="E35" s="21"/>
      <c r="I35" s="21"/>
      <c r="J35" s="43" t="s">
        <v>29</v>
      </c>
    </row>
  </sheetData>
  <mergeCells count="18">
    <mergeCell ref="N4:N8"/>
    <mergeCell ref="Q4:Q8"/>
    <mergeCell ref="N9:O9"/>
    <mergeCell ref="Q9:R9"/>
    <mergeCell ref="I12:K12"/>
    <mergeCell ref="L12:L13"/>
    <mergeCell ref="N14:N15"/>
    <mergeCell ref="Q14:Q15"/>
    <mergeCell ref="A12:A13"/>
    <mergeCell ref="B12:B13"/>
    <mergeCell ref="D12:E12"/>
    <mergeCell ref="F12:F13"/>
    <mergeCell ref="G12:H12"/>
    <mergeCell ref="A1:C1"/>
    <mergeCell ref="A2:C2"/>
    <mergeCell ref="A3:C3"/>
    <mergeCell ref="A4:C4"/>
    <mergeCell ref="A5:G5"/>
  </mergeCells>
  <phoneticPr fontId="2" type="noConversion"/>
  <pageMargins left="0.43" right="0" top="0.2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2"/>
  <sheetViews>
    <sheetView workbookViewId="0">
      <selection activeCell="E24" sqref="E24"/>
    </sheetView>
  </sheetViews>
  <sheetFormatPr defaultColWidth="9" defaultRowHeight="16.5"/>
  <cols>
    <col min="1" max="1" width="5" style="8" customWidth="1"/>
    <col min="2" max="2" width="20.125" style="8" customWidth="1"/>
    <col min="3" max="3" width="12.5" style="8" customWidth="1"/>
    <col min="4" max="5" width="14.75" style="8" customWidth="1"/>
    <col min="6" max="6" width="12.75" style="8" customWidth="1"/>
    <col min="7" max="7" width="5" style="8" customWidth="1"/>
    <col min="8" max="8" width="4" style="8" customWidth="1"/>
    <col min="9" max="9" width="11.5" style="8" customWidth="1"/>
    <col min="10" max="10" width="9" style="8"/>
    <col min="11" max="11" width="5.625" style="8" customWidth="1"/>
    <col min="12" max="12" width="10.5" style="8" customWidth="1"/>
    <col min="13" max="16384" width="9" style="8"/>
  </cols>
  <sheetData>
    <row r="1" spans="1:14">
      <c r="A1" s="64" t="s">
        <v>21</v>
      </c>
      <c r="B1" s="64"/>
      <c r="C1" s="64"/>
      <c r="E1" s="46" t="s">
        <v>20</v>
      </c>
    </row>
    <row r="2" spans="1:14">
      <c r="A2" s="64" t="s">
        <v>22</v>
      </c>
      <c r="B2" s="64"/>
      <c r="C2" s="64"/>
      <c r="E2" s="27" t="s">
        <v>56</v>
      </c>
    </row>
    <row r="3" spans="1:14">
      <c r="A3" s="66" t="s">
        <v>87</v>
      </c>
      <c r="B3" s="66"/>
      <c r="C3" s="66"/>
      <c r="D3" s="9"/>
      <c r="E3" s="9"/>
    </row>
    <row r="4" spans="1:14">
      <c r="A4" s="65" t="s">
        <v>95</v>
      </c>
      <c r="B4" s="65"/>
      <c r="C4" s="65"/>
      <c r="D4" s="9"/>
      <c r="E4" s="9"/>
    </row>
    <row r="5" spans="1:14">
      <c r="A5" s="67"/>
      <c r="B5" s="67"/>
      <c r="C5" s="67"/>
      <c r="D5" s="67"/>
      <c r="F5" s="46"/>
    </row>
    <row r="6" spans="1:14" ht="20.25">
      <c r="C6" s="21"/>
      <c r="D6" s="24" t="s">
        <v>100</v>
      </c>
      <c r="F6" s="21"/>
    </row>
    <row r="7" spans="1:14">
      <c r="B7" s="9"/>
      <c r="C7" s="9"/>
      <c r="D7" s="11" t="s">
        <v>101</v>
      </c>
      <c r="F7" s="9"/>
    </row>
    <row r="8" spans="1:14">
      <c r="A8" s="9"/>
      <c r="F8" s="9"/>
    </row>
    <row r="9" spans="1:14" ht="19.5">
      <c r="A9" s="10"/>
      <c r="B9" s="10"/>
    </row>
    <row r="10" spans="1:14" s="11" customFormat="1" ht="36.75" customHeight="1">
      <c r="A10" s="68" t="s">
        <v>31</v>
      </c>
      <c r="B10" s="68" t="s">
        <v>16</v>
      </c>
      <c r="C10" s="44" t="s">
        <v>24</v>
      </c>
      <c r="D10" s="71" t="s">
        <v>99</v>
      </c>
      <c r="E10" s="72"/>
      <c r="F10" s="68" t="s">
        <v>1</v>
      </c>
      <c r="J10" s="8">
        <v>6</v>
      </c>
      <c r="K10" s="8">
        <v>10</v>
      </c>
      <c r="L10" s="8">
        <f>K10*J10</f>
        <v>60</v>
      </c>
    </row>
    <row r="11" spans="1:14" s="11" customFormat="1" ht="30.75" customHeight="1">
      <c r="A11" s="69"/>
      <c r="B11" s="70"/>
      <c r="C11" s="45" t="s">
        <v>25</v>
      </c>
      <c r="D11" s="45" t="s">
        <v>26</v>
      </c>
      <c r="E11" s="29" t="s">
        <v>92</v>
      </c>
      <c r="F11" s="70"/>
      <c r="J11" s="8">
        <v>1</v>
      </c>
      <c r="K11" s="8">
        <v>3</v>
      </c>
      <c r="L11" s="8">
        <f>J11/K11</f>
        <v>0.33333333333333331</v>
      </c>
    </row>
    <row r="12" spans="1:14" s="15" customFormat="1" ht="18.75" customHeight="1">
      <c r="A12" s="12">
        <v>2</v>
      </c>
      <c r="B12" s="38" t="s">
        <v>59</v>
      </c>
      <c r="C12" s="2" t="s">
        <v>60</v>
      </c>
      <c r="D12" s="1" t="s">
        <v>7</v>
      </c>
      <c r="E12" s="13">
        <v>85</v>
      </c>
      <c r="F12" s="16"/>
      <c r="G12" s="11"/>
      <c r="H12" s="73"/>
      <c r="I12" s="58"/>
      <c r="J12" s="58"/>
      <c r="K12" s="79"/>
      <c r="L12" s="58"/>
      <c r="M12" s="58"/>
      <c r="N12" s="11"/>
    </row>
    <row r="13" spans="1:14" s="15" customFormat="1" ht="18.75" customHeight="1">
      <c r="A13" s="12">
        <v>3</v>
      </c>
      <c r="B13" s="38" t="s">
        <v>62</v>
      </c>
      <c r="C13" s="2" t="s">
        <v>19</v>
      </c>
      <c r="D13" s="1" t="s">
        <v>65</v>
      </c>
      <c r="E13" s="13">
        <v>215</v>
      </c>
      <c r="F13" s="16"/>
      <c r="G13" s="11"/>
      <c r="H13" s="73"/>
      <c r="I13" s="58"/>
      <c r="J13" s="58"/>
      <c r="K13" s="79"/>
      <c r="L13" s="58"/>
      <c r="M13" s="58"/>
      <c r="N13" s="11"/>
    </row>
    <row r="14" spans="1:14" s="15" customFormat="1" ht="18.75" customHeight="1">
      <c r="A14" s="12">
        <v>5</v>
      </c>
      <c r="B14" s="38" t="s">
        <v>3</v>
      </c>
      <c r="C14" s="2"/>
      <c r="D14" s="1" t="s">
        <v>8</v>
      </c>
      <c r="E14" s="13">
        <v>4</v>
      </c>
      <c r="F14" s="16"/>
      <c r="G14" s="11"/>
      <c r="H14" s="73"/>
      <c r="I14" s="73"/>
      <c r="J14" s="59"/>
      <c r="K14" s="73"/>
      <c r="L14" s="73"/>
      <c r="M14" s="59"/>
      <c r="N14" s="11"/>
    </row>
    <row r="15" spans="1:14" s="15" customFormat="1" ht="18.75" customHeight="1">
      <c r="A15" s="12">
        <v>9</v>
      </c>
      <c r="B15" s="38" t="s">
        <v>6</v>
      </c>
      <c r="C15" s="2"/>
      <c r="D15" s="1" t="s">
        <v>11</v>
      </c>
      <c r="E15" s="13">
        <v>12</v>
      </c>
      <c r="F15" s="16"/>
      <c r="G15" s="11"/>
      <c r="H15" s="58"/>
      <c r="I15" s="58"/>
      <c r="J15" s="58"/>
      <c r="K15" s="58"/>
      <c r="L15" s="58"/>
      <c r="M15" s="58"/>
      <c r="N15" s="11"/>
    </row>
    <row r="16" spans="1:14" ht="18">
      <c r="A16" s="48"/>
      <c r="B16" s="49"/>
      <c r="C16" s="50"/>
      <c r="D16" s="54"/>
      <c r="E16" s="55"/>
      <c r="F16" s="57"/>
    </row>
    <row r="17" spans="1:7">
      <c r="B17" s="7"/>
      <c r="C17" s="7"/>
      <c r="E17" s="46" t="s">
        <v>93</v>
      </c>
      <c r="F17" s="17"/>
      <c r="G17" s="58"/>
    </row>
    <row r="18" spans="1:7">
      <c r="A18" s="21"/>
      <c r="B18" s="47" t="s">
        <v>35</v>
      </c>
      <c r="E18" s="47" t="s">
        <v>36</v>
      </c>
    </row>
    <row r="19" spans="1:7" ht="19.5">
      <c r="A19" s="21"/>
      <c r="B19" s="22"/>
      <c r="E19" s="11"/>
    </row>
    <row r="20" spans="1:7">
      <c r="E20" s="11"/>
    </row>
    <row r="21" spans="1:7">
      <c r="E21" s="11"/>
    </row>
    <row r="22" spans="1:7" ht="19.5">
      <c r="A22" s="23"/>
      <c r="B22" s="47" t="s">
        <v>29</v>
      </c>
      <c r="E22" s="47" t="s">
        <v>29</v>
      </c>
    </row>
  </sheetData>
  <mergeCells count="13">
    <mergeCell ref="A10:A11"/>
    <mergeCell ref="B10:B11"/>
    <mergeCell ref="D10:E10"/>
    <mergeCell ref="A1:C1"/>
    <mergeCell ref="A2:C2"/>
    <mergeCell ref="A3:C3"/>
    <mergeCell ref="A4:C4"/>
    <mergeCell ref="A5:D5"/>
    <mergeCell ref="F10:F11"/>
    <mergeCell ref="H12:H13"/>
    <mergeCell ref="K12:K13"/>
    <mergeCell ref="H14:I14"/>
    <mergeCell ref="K14:L14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VT NL</vt:lpstr>
      <vt:lpstr>VT Oto</vt:lpstr>
      <vt:lpstr>VT CK</vt:lpstr>
      <vt:lpstr>VT Ton</vt:lpstr>
    </vt:vector>
  </TitlesOfParts>
  <Company>HOME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DINH_KHAI</cp:lastModifiedBy>
  <cp:lastPrinted>2015-07-28T02:05:20Z</cp:lastPrinted>
  <dcterms:created xsi:type="dcterms:W3CDTF">2007-11-01T03:36:35Z</dcterms:created>
  <dcterms:modified xsi:type="dcterms:W3CDTF">2015-11-06T06:22:57Z</dcterms:modified>
</cp:coreProperties>
</file>